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68\"/>
    </mc:Choice>
  </mc:AlternateContent>
  <xr:revisionPtr revIDLastSave="0" documentId="13_ncr:1_{265B054B-21AA-4C30-AE12-162EA0DB4F1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дод 1 доходи" sheetId="20" r:id="rId1"/>
    <sheet name="Дод.2 Фін" sheetId="24" r:id="rId2"/>
    <sheet name="дод 3 видатки" sheetId="22" r:id="rId3"/>
    <sheet name="дод 4 трансф" sheetId="23" r:id="rId4"/>
    <sheet name="дод 5 БР" sheetId="25" r:id="rId5"/>
  </sheets>
  <definedNames>
    <definedName name="Z_39F5A461_57E4_11D9_9EE7_0002B31CD0A9_.wvu.PrintArea" localSheetId="0" hidden="1">'дод 1 доходи'!$A$1:$F$17</definedName>
    <definedName name="Z_3A0F5786_DD89_4CC0_B609_902CBD2A88D0_.wvu.PrintArea" localSheetId="0" hidden="1">'дод 1 доходи'!$A$1:$F$17</definedName>
    <definedName name="Z_44195939_FF8E_42E2_8003_8D5D0D47E574_.wvu.Rows" localSheetId="0" hidden="1">'дод 1 доходи'!$8:$12</definedName>
    <definedName name="Z_C02E931C_E2B6_44D6_B9B6_45895A12EB36_.wvu.Rows" localSheetId="0" hidden="1">'дод 1 доходи'!#REF!,'дод 1 доходи'!#REF!</definedName>
    <definedName name="_xlnm.Print_Titles" localSheetId="0">'дод 1 доходи'!$6:$6</definedName>
    <definedName name="_xlnm.Print_Titles" localSheetId="2">'дод 3 видатки'!$8:$12</definedName>
    <definedName name="_xlnm.Print_Titles" localSheetId="4">'дод 5 БР'!$9:$11</definedName>
    <definedName name="_xlnm.Print_Area" localSheetId="0">'дод 1 доходи'!$A$1:$F$22</definedName>
    <definedName name="_xlnm.Print_Area" localSheetId="2">'дод 3 видатки'!$A$1:$P$24</definedName>
    <definedName name="_xlnm.Print_Area" localSheetId="4">'дод 5 БР'!$A$1:$I$18</definedName>
    <definedName name="_xlnm.Print_Area" localSheetId="1">'Дод.2 Фін'!$A$1:$F$27</definedName>
  </definedNames>
  <calcPr calcId="191029"/>
  <customWorkbookViews>
    <customWorkbookView name="Otdel doxodov - Личное представление" guid="{AFA85C7D-201A-44E2-9FEF-FB09D8FA14DB}" mergeInterval="0" personalView="1" maximized="1" windowWidth="1276" windowHeight="848" activeSheetId="5"/>
    <customWorkbookView name="Юлія - Личное представление" guid="{C02E931C-E2B6-44D6-B9B6-45895A12EB36}" mergeInterval="0" personalView="1" maximized="1" windowWidth="1012" windowHeight="561" activeSheetId="6"/>
    <customWorkbookView name="Администратор - Личное представление" guid="{3A0F5786-DD89-4CC0-B609-902CBD2A88D0}" mergeInterval="0" personalView="1" maximized="1" windowWidth="1020" windowHeight="578" activeSheetId="7"/>
    <customWorkbookView name="BUDJ_SEC - Личное представление" guid="{39F5A461-57E4-11D9-9EE7-0002B31CD0A9}" mergeInterval="0" personalView="1" maximized="1" windowWidth="1020" windowHeight="606" activeSheetId="2"/>
    <customWorkbookView name="Illichevsk - Личное представление" guid="{C4239800-57E3-11D9-B162-00018002F0A4}" mergeInterval="0" personalView="1" maximized="1" windowWidth="796" windowHeight="438" activeSheetId="7"/>
    <customWorkbookView name="1 - Личное представление" guid="{CB8B9A01-6A6F-4CBA-9FB9-1B7501FD2FAE}" mergeInterval="0" personalView="1" maximized="1" windowWidth="1004" windowHeight="556" activeSheetId="4"/>
    <customWorkbookView name="PC - Личное представление" guid="{44195939-FF8E-42E2-8003-8D5D0D47E574}" mergeInterval="0" personalView="1" maximized="1" windowWidth="1276" windowHeight="78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5" l="1"/>
  <c r="G12" i="25" s="1"/>
  <c r="G16" i="25" s="1"/>
  <c r="F13" i="25"/>
  <c r="F12" i="25" s="1"/>
  <c r="F16" i="25" s="1"/>
  <c r="D17" i="24" l="1"/>
  <c r="I13" i="25"/>
  <c r="I12" i="25" s="1"/>
  <c r="I16" i="25" s="1"/>
  <c r="H13" i="25"/>
  <c r="H12" i="25" s="1"/>
  <c r="H16" i="25" s="1"/>
  <c r="F24" i="24" l="1"/>
  <c r="F21" i="24" s="1"/>
  <c r="F20" i="24" s="1"/>
  <c r="F25" i="24" s="1"/>
  <c r="E24" i="24"/>
  <c r="D24" i="24"/>
  <c r="F23" i="24"/>
  <c r="E23" i="24"/>
  <c r="D23" i="24"/>
  <c r="C23" i="24"/>
  <c r="F22" i="24"/>
  <c r="E22" i="24"/>
  <c r="E21" i="24" s="1"/>
  <c r="E20" i="24" s="1"/>
  <c r="E25" i="24" s="1"/>
  <c r="D22" i="24"/>
  <c r="C22" i="24"/>
  <c r="C17" i="24"/>
  <c r="C16" i="24"/>
  <c r="C15" i="24"/>
  <c r="F14" i="24"/>
  <c r="F13" i="24" s="1"/>
  <c r="F11" i="24" s="1"/>
  <c r="E14" i="24"/>
  <c r="E13" i="24" s="1"/>
  <c r="D14" i="24"/>
  <c r="D13" i="24" s="1"/>
  <c r="D21" i="24" l="1"/>
  <c r="D20" i="24" s="1"/>
  <c r="C20" i="24" s="1"/>
  <c r="C25" i="24" s="1"/>
  <c r="C24" i="24"/>
  <c r="C14" i="24"/>
  <c r="D25" i="24"/>
  <c r="D11" i="24"/>
  <c r="D18" i="24"/>
  <c r="C13" i="24"/>
  <c r="E11" i="24"/>
  <c r="E18" i="24"/>
  <c r="F18" i="24"/>
  <c r="C21" i="24" l="1"/>
  <c r="C11" i="24"/>
  <c r="C18" i="24"/>
  <c r="D20" i="23" l="1"/>
  <c r="D21" i="23"/>
  <c r="D18" i="23"/>
  <c r="D16" i="23"/>
  <c r="L17" i="22" l="1"/>
  <c r="M17" i="22"/>
  <c r="N17" i="22"/>
  <c r="O17" i="22"/>
  <c r="O16" i="22" s="1"/>
  <c r="K17" i="22"/>
  <c r="K16" i="22" s="1"/>
  <c r="G17" i="22"/>
  <c r="G16" i="22" s="1"/>
  <c r="H17" i="22"/>
  <c r="H16" i="22" s="1"/>
  <c r="I17" i="22"/>
  <c r="I16" i="22" s="1"/>
  <c r="F17" i="22"/>
  <c r="F16" i="22" s="1"/>
  <c r="E19" i="22"/>
  <c r="P19" i="22" s="1"/>
  <c r="J19" i="22"/>
  <c r="J18" i="22"/>
  <c r="E18" i="22"/>
  <c r="N16" i="22"/>
  <c r="M16" i="22"/>
  <c r="L16" i="22"/>
  <c r="E16" i="20"/>
  <c r="F16" i="20"/>
  <c r="D16" i="20"/>
  <c r="C18" i="20"/>
  <c r="E14" i="20"/>
  <c r="E13" i="20" s="1"/>
  <c r="F14" i="20"/>
  <c r="F13" i="20" s="1"/>
  <c r="D14" i="20"/>
  <c r="C15" i="20"/>
  <c r="J17" i="22" l="1"/>
  <c r="J16" i="22" s="1"/>
  <c r="C14" i="20"/>
  <c r="E16" i="22"/>
  <c r="P18" i="22"/>
  <c r="E17" i="22"/>
  <c r="P17" i="22" s="1"/>
  <c r="D13" i="20"/>
  <c r="P16" i="22" l="1"/>
  <c r="H14" i="22"/>
  <c r="H13" i="22" s="1"/>
  <c r="H20" i="22" s="1"/>
  <c r="I14" i="22"/>
  <c r="I13" i="22" s="1"/>
  <c r="I20" i="22" s="1"/>
  <c r="K14" i="22"/>
  <c r="K13" i="22" s="1"/>
  <c r="K20" i="22" s="1"/>
  <c r="L14" i="22"/>
  <c r="L13" i="22" s="1"/>
  <c r="L20" i="22" s="1"/>
  <c r="M14" i="22"/>
  <c r="M13" i="22" s="1"/>
  <c r="M20" i="22" s="1"/>
  <c r="N14" i="22"/>
  <c r="N13" i="22" s="1"/>
  <c r="N20" i="22" s="1"/>
  <c r="O14" i="22"/>
  <c r="O13" i="22" s="1"/>
  <c r="O20" i="22" s="1"/>
  <c r="G14" i="22"/>
  <c r="G13" i="22" s="1"/>
  <c r="G20" i="22" s="1"/>
  <c r="J15" i="22"/>
  <c r="J14" i="22" s="1"/>
  <c r="J13" i="22" s="1"/>
  <c r="J20" i="22" s="1"/>
  <c r="E15" i="22"/>
  <c r="D14" i="23" l="1"/>
  <c r="F14" i="22" l="1"/>
  <c r="C17" i="20"/>
  <c r="E14" i="22" l="1"/>
  <c r="F13" i="22"/>
  <c r="F20" i="22" s="1"/>
  <c r="E12" i="20"/>
  <c r="E19" i="20" s="1"/>
  <c r="F12" i="20"/>
  <c r="F19" i="20" s="1"/>
  <c r="E13" i="22" l="1"/>
  <c r="E20" i="22" s="1"/>
  <c r="C13" i="20" l="1"/>
  <c r="D12" i="20" l="1"/>
  <c r="D19" i="20" s="1"/>
  <c r="C16" i="20"/>
  <c r="P20" i="22" l="1"/>
  <c r="C12" i="20"/>
  <c r="C19" i="20" s="1"/>
  <c r="P26" i="22" s="1"/>
  <c r="P13" i="22"/>
  <c r="P14" i="22"/>
  <c r="P15" i="22"/>
  <c r="P27" i="22" l="1"/>
</calcChain>
</file>

<file path=xl/sharedStrings.xml><?xml version="1.0" encoding="utf-8"?>
<sst xmlns="http://schemas.openxmlformats.org/spreadsheetml/2006/main" count="170" uniqueCount="114">
  <si>
    <t>Загальний фонд</t>
  </si>
  <si>
    <t>Спеціальний фонд</t>
  </si>
  <si>
    <t>Код</t>
  </si>
  <si>
    <t xml:space="preserve">Офіційні трансферти </t>
  </si>
  <si>
    <t>Додаток 1</t>
  </si>
  <si>
    <t>РАЗОМ ДОХОДІВ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</si>
  <si>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</si>
  <si>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</si>
  <si>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</si>
  <si>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</si>
  <si>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до розпорядження міського голови</t>
  </si>
  <si>
    <t>грн.</t>
  </si>
  <si>
    <t>Код Функціональної класифікації видатків та кредитування бюджету</t>
  </si>
  <si>
    <t>з них</t>
  </si>
  <si>
    <t>(код бюджету)</t>
  </si>
  <si>
    <t>грн</t>
  </si>
  <si>
    <t>РАЗОМ</t>
  </si>
  <si>
    <t>видатки споживання</t>
  </si>
  <si>
    <t>видатки розвитку</t>
  </si>
  <si>
    <t>комунальні послуги та енергоносії</t>
  </si>
  <si>
    <t xml:space="preserve">Зміни  до розподілу   </t>
  </si>
  <si>
    <t xml:space="preserve">Від органів державного управління </t>
  </si>
  <si>
    <t>Начальник фінансового управління</t>
  </si>
  <si>
    <t>Ольга ЯКОВЕНКО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</si>
  <si>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</si>
  <si>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</si>
  <si>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</si>
  <si>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оплата праці і нарахування на заробітну плату</t>
  </si>
  <si>
    <t>Зміни до річних обсягів міжбюджетних трансфертів за доходами бюджету Чорноморської  міської територіальної громади на 2024 рік</t>
  </si>
  <si>
    <t xml:space="preserve">видатків бюджету Чорноморської міської територіальної громади на 2024 рік  </t>
  </si>
  <si>
    <t>1558900000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</si>
  <si>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</si>
  <si>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</si>
  <si>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</si>
  <si>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X</t>
  </si>
  <si>
    <t xml:space="preserve">УСЬОГО за розділом І, у тому числі: </t>
  </si>
  <si>
    <t>загальний фонд</t>
  </si>
  <si>
    <t>Начальник фінансового управління                                                Ольга ЯКОВЕНКО</t>
  </si>
  <si>
    <t xml:space="preserve">                                                                   до розпорядження міського голови</t>
  </si>
  <si>
    <t>ЗМІНИ</t>
  </si>
  <si>
    <t>до міжбюджетних трансфертів бюджету Чорноморської міської територіальної громади  на 2024 рік</t>
  </si>
  <si>
    <t xml:space="preserve">      1. Зміни до показників міжбюджетних трансфертів з інших бюджетів</t>
  </si>
  <si>
    <t>І. Зміни до трансфертів  до загального фонду бюджету</t>
  </si>
  <si>
    <t>41050000</t>
  </si>
  <si>
    <t>Субвенції з місцевих бюджетів іншим місцевим бюджетам</t>
  </si>
  <si>
    <t>Обласний бюджет Одеської області</t>
  </si>
  <si>
    <t>Додаток 2</t>
  </si>
  <si>
    <t>41030000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</si>
  <si>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</si>
  <si>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</si>
  <si>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</si>
  <si>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</si>
  <si>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0600000</t>
  </si>
  <si>
    <t>0610000</t>
  </si>
  <si>
    <t>0611403</t>
  </si>
  <si>
    <t>1403</t>
  </si>
  <si>
    <t>0990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</si>
  <si>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</si>
  <si>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Управління освіти Чорноморської міської ради Одеського району Одеської області</t>
  </si>
  <si>
    <t>0800000</t>
  </si>
  <si>
    <t>0810000</t>
  </si>
  <si>
    <t>Управління соціальної політики Чорноморської міської ради Одеського району Одеської області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</si>
  <si>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</si>
  <si>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</si>
  <si>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</si>
  <si>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1060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</si>
  <si>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</si>
  <si>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</si>
  <si>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
</t>
  </si>
  <si>
    <t>Державний бюджет</t>
  </si>
  <si>
    <t>Зміни до фінансування бюджету Чорноморської міської територіальної громади  на 2024 рік</t>
  </si>
  <si>
    <t>Найменування згідно з Класифікацією фінансування бюджету</t>
  </si>
  <si>
    <t>Дефіцит(-)/Профіцит(+)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</si>
  <si>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</si>
  <si>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</si>
  <si>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</si>
  <si>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</si>
  <si>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</si>
  <si>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</si>
  <si>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</si>
  <si>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</si>
  <si>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</si>
  <si>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</si>
  <si>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</si>
  <si>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</si>
  <si>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</si>
  <si>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</si>
  <si>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</si>
  <si>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</si>
  <si>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</si>
  <si>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</si>
  <si>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 xml:space="preserve">        Начальник фінансового управління                                                                      Ольга ЯКОВЕНКО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</si>
  <si>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</si>
  <si>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капітальні видатки за рахунок коштів, що передаються із загального фонду до бюджету розвитку (спеціального фонду)</t>
  </si>
  <si>
    <t>за рахунок залишку коштів БР</t>
  </si>
  <si>
    <t>за рахунок доходів (субвенцій)</t>
  </si>
  <si>
    <t>9.1</t>
  </si>
  <si>
    <t>9,2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</si>
  <si>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</si>
  <si>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ВСЬОГО</t>
  </si>
  <si>
    <t xml:space="preserve">Начальник фінансового управління </t>
  </si>
  <si>
    <t>Додаток 3</t>
  </si>
  <si>
    <t xml:space="preserve">                                                                   Додаток 4</t>
  </si>
  <si>
    <t xml:space="preserve">Зміни до розподілу коштів бюджету розвитку у складі бюджету Чорноморської міської територіальної громади  на 2024 рік </t>
  </si>
  <si>
    <t>Найменування робіт</t>
  </si>
  <si>
    <t>Обсяг видатків бюджету розвитку на 2024 рік, грн</t>
  </si>
  <si>
    <t>Управління соціальної політики Чорноморської  міської ради  Одеського району Одеської області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</si>
  <si>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</si>
  <si>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                                                                                           Чорноморського міського голови</t>
  </si>
  <si>
    <t xml:space="preserve">                                                                                           до розпорядження</t>
  </si>
  <si>
    <t xml:space="preserve">                                                                                           Додаток 5 </t>
  </si>
  <si>
    <t>від     04.12. 2024 №  368</t>
  </si>
  <si>
    <t xml:space="preserve">                                                                   від     04.12. 2024 №  368</t>
  </si>
  <si>
    <t xml:space="preserve">                                                                                           від 04.12.2024  № 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</si>
</sst>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#,##0_ ;\-#,##0\ "/>
    <numFmt numFmtId="166" formatCode="#,##0.00;\-#,##0.00;#,&quot;-&quot;"/>
    <numFmt numFmtId="167" formatCode="#,##0.00_ ;\-#,##0.00\ "/>
    <numFmt numFmtId="168" formatCode="_-* #,##0.00\ _₽_-;\-* #,##0.00\ _₽_-;_-* &quot;-&quot;??\ _₽_-;_-@_-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color indexed="53"/>
      <name val="Times New Roman"/>
      <family val="1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11" fillId="0" borderId="0"/>
    <xf numFmtId="0" fontId="21" fillId="0" borderId="0"/>
    <xf numFmtId="0" fontId="25" fillId="0" borderId="0"/>
    <xf numFmtId="0" fontId="2" fillId="0" borderId="0"/>
    <xf numFmtId="0" fontId="1" fillId="0" borderId="0"/>
    <xf numFmtId="0" fontId="38" fillId="0" borderId="0"/>
  </cellStyleXfs>
  <cellXfs count="193">
    <xf numFmtId="0" fontId="0" fillId="0" borderId="0" xfId="0"/>
    <xf numFmtId="0" fontId="6" fillId="0" borderId="0" xfId="0" applyFont="1"/>
    <xf numFmtId="0" fontId="9" fillId="0" borderId="0" xfId="0" applyFont="1" applyAlignment="1">
      <alignment horizontal="justify"/>
    </xf>
    <xf numFmtId="0" fontId="10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49" fontId="6" fillId="2" borderId="0" xfId="0" applyNumberFormat="1" applyFont="1" applyFill="1"/>
    <xf numFmtId="164" fontId="6" fillId="2" borderId="0" xfId="0" applyNumberFormat="1" applyFont="1" applyFill="1"/>
    <xf numFmtId="0" fontId="10" fillId="2" borderId="0" xfId="0" applyFont="1" applyFill="1"/>
    <xf numFmtId="49" fontId="7" fillId="2" borderId="0" xfId="0" applyNumberFormat="1" applyFont="1" applyFill="1" applyAlignment="1">
      <alignment horizontal="center" vertical="center"/>
    </xf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17" fillId="0" borderId="0" xfId="0" applyFont="1"/>
    <xf numFmtId="0" fontId="16" fillId="0" borderId="0" xfId="0" applyFont="1" applyAlignment="1">
      <alignment horizontal="justify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left"/>
    </xf>
    <xf numFmtId="0" fontId="6" fillId="0" borderId="4" xfId="1" applyFont="1" applyBorder="1" applyAlignment="1" applyProtection="1">
      <alignment horizontal="left"/>
    </xf>
    <xf numFmtId="0" fontId="15" fillId="0" borderId="0" xfId="0" applyFont="1" applyAlignment="1">
      <alignment horizontal="right"/>
    </xf>
    <xf numFmtId="3" fontId="10" fillId="0" borderId="0" xfId="0" applyNumberFormat="1" applyFont="1"/>
    <xf numFmtId="0" fontId="16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19" fillId="0" borderId="0" xfId="1" applyFont="1" applyAlignment="1" applyProtection="1"/>
    <xf numFmtId="0" fontId="8" fillId="0" borderId="0" xfId="0" applyFont="1"/>
    <xf numFmtId="0" fontId="6" fillId="0" borderId="0" xfId="0" applyFont="1" applyAlignment="1">
      <alignment horizontal="left"/>
    </xf>
    <xf numFmtId="4" fontId="7" fillId="2" borderId="1" xfId="0" applyNumberFormat="1" applyFont="1" applyFill="1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" fontId="1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4" applyNumberFormat="1" applyFont="1" applyFill="1" applyBorder="1" applyAlignment="1">
      <alignment horizontal="center" vertical="center" wrapText="1"/>
    </xf>
    <xf numFmtId="4" fontId="7" fillId="2" borderId="1" xfId="4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1" xfId="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10" fillId="0" borderId="0" xfId="0" applyNumberFormat="1" applyFont="1"/>
    <xf numFmtId="0" fontId="10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/>
    </xf>
    <xf numFmtId="4" fontId="7" fillId="2" borderId="0" xfId="4" applyNumberFormat="1" applyFont="1" applyFill="1" applyAlignment="1">
      <alignment horizontal="center" vertical="center" wrapText="1"/>
    </xf>
    <xf numFmtId="0" fontId="17" fillId="2" borderId="0" xfId="0" applyFont="1" applyFill="1"/>
    <xf numFmtId="0" fontId="26" fillId="2" borderId="0" xfId="6" applyFont="1" applyFill="1"/>
    <xf numFmtId="0" fontId="23" fillId="2" borderId="0" xfId="0" applyFont="1" applyFill="1"/>
    <xf numFmtId="0" fontId="17" fillId="2" borderId="0" xfId="0" applyFont="1" applyFill="1" applyAlignment="1">
      <alignment horizontal="right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/>
    </xf>
    <xf numFmtId="165" fontId="24" fillId="2" borderId="6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65" fontId="17" fillId="2" borderId="6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Continuous" vertical="center"/>
    </xf>
    <xf numFmtId="165" fontId="24" fillId="2" borderId="6" xfId="0" applyNumberFormat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Continuous" vertical="center"/>
    </xf>
    <xf numFmtId="165" fontId="24" fillId="2" borderId="0" xfId="0" applyNumberFormat="1" applyFont="1" applyFill="1" applyAlignment="1">
      <alignment horizontal="center"/>
    </xf>
    <xf numFmtId="0" fontId="24" fillId="0" borderId="1" xfId="0" quotePrefix="1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quotePrefix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7" fillId="2" borderId="1" xfId="4" quotePrefix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17" fillId="2" borderId="0" xfId="6" applyFont="1" applyFill="1"/>
    <xf numFmtId="0" fontId="27" fillId="2" borderId="0" xfId="6" quotePrefix="1" applyFont="1" applyFill="1" applyAlignment="1">
      <alignment horizontal="left"/>
    </xf>
    <xf numFmtId="0" fontId="17" fillId="2" borderId="0" xfId="6" applyFont="1" applyFill="1" applyAlignment="1">
      <alignment horizontal="right"/>
    </xf>
    <xf numFmtId="0" fontId="23" fillId="2" borderId="0" xfId="6" applyFont="1" applyFill="1"/>
    <xf numFmtId="0" fontId="23" fillId="2" borderId="1" xfId="8" applyFont="1" applyFill="1" applyBorder="1" applyAlignment="1">
      <alignment horizontal="center" vertical="center" wrapText="1"/>
    </xf>
    <xf numFmtId="166" fontId="29" fillId="2" borderId="1" xfId="8" applyNumberFormat="1" applyFont="1" applyFill="1" applyBorder="1" applyAlignment="1">
      <alignment horizontal="center" vertical="center" wrapText="1"/>
    </xf>
    <xf numFmtId="0" fontId="29" fillId="2" borderId="0" xfId="6" applyFont="1" applyFill="1"/>
    <xf numFmtId="0" fontId="24" fillId="2" borderId="1" xfId="8" applyFont="1" applyFill="1" applyBorder="1" applyAlignment="1">
      <alignment vertical="center"/>
    </xf>
    <xf numFmtId="0" fontId="24" fillId="2" borderId="1" xfId="8" applyFont="1" applyFill="1" applyBorder="1" applyAlignment="1">
      <alignment vertical="center" wrapText="1"/>
    </xf>
    <xf numFmtId="166" fontId="24" fillId="2" borderId="1" xfId="8" applyNumberFormat="1" applyFont="1" applyFill="1" applyBorder="1" applyAlignment="1">
      <alignment horizontal="right" vertical="center"/>
    </xf>
    <xf numFmtId="0" fontId="17" fillId="2" borderId="1" xfId="8" applyFont="1" applyFill="1" applyBorder="1" applyAlignment="1">
      <alignment vertical="center"/>
    </xf>
    <xf numFmtId="0" fontId="17" fillId="2" borderId="1" xfId="8" applyFont="1" applyFill="1" applyBorder="1" applyAlignment="1">
      <alignment vertical="center" wrapText="1"/>
    </xf>
    <xf numFmtId="166" fontId="17" fillId="2" borderId="1" xfId="8" applyNumberFormat="1" applyFont="1" applyFill="1" applyBorder="1" applyAlignment="1">
      <alignment horizontal="right" vertical="center"/>
    </xf>
    <xf numFmtId="167" fontId="17" fillId="2" borderId="0" xfId="6" applyNumberFormat="1" applyFont="1" applyFill="1"/>
    <xf numFmtId="0" fontId="17" fillId="2" borderId="1" xfId="8" applyFont="1" applyFill="1" applyBorder="1" applyAlignment="1">
      <alignment horizontal="left" vertical="center"/>
    </xf>
    <xf numFmtId="0" fontId="24" fillId="2" borderId="1" xfId="8" applyFont="1" applyFill="1" applyBorder="1" applyAlignment="1">
      <alignment horizontal="center"/>
    </xf>
    <xf numFmtId="0" fontId="24" fillId="2" borderId="1" xfId="8" applyFont="1" applyFill="1" applyBorder="1"/>
    <xf numFmtId="166" fontId="24" fillId="2" borderId="1" xfId="8" applyNumberFormat="1" applyFont="1" applyFill="1" applyBorder="1" applyAlignment="1">
      <alignment horizontal="right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/>
    <xf numFmtId="0" fontId="30" fillId="2" borderId="0" xfId="0" applyFont="1" applyFill="1" applyAlignment="1">
      <alignment horizontal="left" vertical="center"/>
    </xf>
    <xf numFmtId="0" fontId="30" fillId="3" borderId="0" xfId="0" applyFont="1" applyFill="1"/>
    <xf numFmtId="0" fontId="32" fillId="2" borderId="0" xfId="0" applyFont="1" applyFill="1"/>
    <xf numFmtId="0" fontId="31" fillId="2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 wrapText="1"/>
    </xf>
    <xf numFmtId="168" fontId="34" fillId="3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 wrapText="1"/>
    </xf>
    <xf numFmtId="168" fontId="30" fillId="3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/>
    <xf numFmtId="0" fontId="34" fillId="2" borderId="1" xfId="0" applyFont="1" applyFill="1" applyBorder="1" applyAlignment="1">
      <alignment horizontal="left" wrapText="1"/>
    </xf>
    <xf numFmtId="4" fontId="34" fillId="2" borderId="1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Alignment="1">
      <alignment horizontal="center" vertical="center" wrapText="1"/>
    </xf>
    <xf numFmtId="49" fontId="30" fillId="2" borderId="0" xfId="0" applyNumberFormat="1" applyFont="1" applyFill="1" applyAlignment="1">
      <alignment horizontal="center" vertical="center"/>
    </xf>
    <xf numFmtId="0" fontId="34" fillId="2" borderId="0" xfId="0" applyFont="1" applyFill="1"/>
    <xf numFmtId="0" fontId="34" fillId="2" borderId="0" xfId="0" applyFont="1" applyFill="1" applyAlignment="1">
      <alignment horizontal="left" wrapText="1"/>
    </xf>
    <xf numFmtId="0" fontId="30" fillId="2" borderId="0" xfId="0" applyFont="1" applyFill="1" applyAlignment="1">
      <alignment horizontal="center" vertical="center" wrapText="1"/>
    </xf>
    <xf numFmtId="4" fontId="34" fillId="2" borderId="0" xfId="0" applyNumberFormat="1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/>
    <xf numFmtId="0" fontId="37" fillId="2" borderId="0" xfId="0" applyFont="1" applyFill="1" applyAlignment="1">
      <alignment horizontal="left"/>
    </xf>
    <xf numFmtId="4" fontId="30" fillId="3" borderId="0" xfId="0" applyNumberFormat="1" applyFont="1" applyFill="1"/>
    <xf numFmtId="4" fontId="34" fillId="3" borderId="0" xfId="0" applyNumberFormat="1" applyFont="1" applyFill="1"/>
    <xf numFmtId="4" fontId="34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/>
    </xf>
    <xf numFmtId="0" fontId="18" fillId="0" borderId="0" xfId="0" applyFont="1" applyAlignment="1">
      <alignment horizontal="left"/>
    </xf>
    <xf numFmtId="0" fontId="13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left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9" fillId="2" borderId="1" xfId="8" applyFont="1" applyFill="1" applyBorder="1" applyAlignment="1">
      <alignment horizontal="center" vertical="center" wrapText="1"/>
    </xf>
    <xf numFmtId="0" fontId="24" fillId="2" borderId="5" xfId="8" applyFont="1" applyFill="1" applyBorder="1" applyAlignment="1">
      <alignment horizontal="center" vertical="center"/>
    </xf>
    <xf numFmtId="0" fontId="17" fillId="2" borderId="9" xfId="8" applyFont="1" applyFill="1" applyBorder="1"/>
    <xf numFmtId="0" fontId="17" fillId="2" borderId="6" xfId="8" applyFont="1" applyFill="1" applyBorder="1"/>
    <xf numFmtId="0" fontId="17" fillId="2" borderId="0" xfId="6" applyFont="1" applyFill="1" applyAlignment="1">
      <alignment horizontal="left" vertical="center" wrapText="1"/>
    </xf>
    <xf numFmtId="0" fontId="17" fillId="2" borderId="0" xfId="6" applyFont="1" applyFill="1" applyAlignment="1">
      <alignment horizontal="left" vertical="center"/>
    </xf>
    <xf numFmtId="0" fontId="24" fillId="2" borderId="0" xfId="6" applyFont="1" applyFill="1" applyAlignment="1">
      <alignment horizontal="center"/>
    </xf>
    <xf numFmtId="0" fontId="17" fillId="2" borderId="0" xfId="6" applyFont="1" applyFill="1" applyAlignment="1">
      <alignment horizontal="center"/>
    </xf>
    <xf numFmtId="0" fontId="23" fillId="2" borderId="1" xfId="8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Alignment="1">
      <alignment horizontal="left" vertical="top"/>
    </xf>
    <xf numFmtId="0" fontId="2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3" fillId="2" borderId="0" xfId="1" applyFont="1" applyFill="1" applyAlignment="1" applyProtection="1">
      <alignment horizontal="left"/>
    </xf>
    <xf numFmtId="0" fontId="23" fillId="2" borderId="1" xfId="0" applyFont="1" applyFill="1" applyBorder="1" applyAlignment="1">
      <alignment horizontal="center" vertical="center" wrapText="1"/>
    </xf>
    <xf numFmtId="0" fontId="26" fillId="2" borderId="0" xfId="6" applyFont="1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4" fillId="2" borderId="5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7" fillId="2" borderId="0" xfId="0" quotePrefix="1" applyFont="1" applyFill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top" wrapText="1"/>
    </xf>
    <xf numFmtId="0" fontId="23" fillId="2" borderId="8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/>
    </xf>
    <xf numFmtId="0" fontId="24" fillId="2" borderId="5" xfId="0" quotePrefix="1" applyFont="1" applyFill="1" applyBorder="1" applyAlignment="1">
      <alignment horizontal="left" vertical="center" wrapText="1"/>
    </xf>
    <xf numFmtId="0" fontId="24" fillId="2" borderId="6" xfId="0" quotePrefix="1" applyFont="1" applyFill="1" applyBorder="1" applyAlignment="1">
      <alignment horizontal="left" vertical="center" wrapText="1"/>
    </xf>
    <xf numFmtId="0" fontId="14" fillId="0" borderId="5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4" fillId="2" borderId="5" xfId="4" applyFont="1" applyFill="1" applyBorder="1" applyAlignment="1">
      <alignment horizontal="center" vertical="center" wrapText="1"/>
    </xf>
    <xf numFmtId="0" fontId="34" fillId="2" borderId="6" xfId="4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</cellXfs>
  <cellStyles count="10">
    <cellStyle name="Гіперпосилання" xfId="1" builtinId="8"/>
    <cellStyle name="Звичайний" xfId="0" builtinId="0"/>
    <cellStyle name="Звичайний 2" xfId="7" xr:uid="{00000000-0005-0000-0000-000002000000}"/>
    <cellStyle name="Звичайний 2 2" xfId="8" xr:uid="{00000000-0005-0000-0000-000003000000}"/>
    <cellStyle name="Обычный 2" xfId="5" xr:uid="{00000000-0005-0000-0000-000004000000}"/>
    <cellStyle name="Обычный 3" xfId="2" xr:uid="{00000000-0005-0000-0000-000005000000}"/>
    <cellStyle name="Обычный 4" xfId="6" xr:uid="{00000000-0005-0000-0000-000006000000}"/>
    <cellStyle name="Обычный 6" xfId="3" xr:uid="{00000000-0005-0000-0000-000007000000}"/>
    <cellStyle name="Обычный 9" xfId="9" xr:uid="{00000000-0005-0000-0000-000008000000}"/>
    <cellStyle name="Обычный_дод 3" xfId="4" xr:uid="{00000000-0005-0000-0000-00000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view="pageBreakPreview" zoomScale="75" zoomScaleSheetLayoutView="75" workbookViewId="0">
      <selection activeCell="D3" sqref="D3"/>
    </sheetView>
  </sheetViews>
  <sheetFormatPr defaultColWidth="8.85546875" defaultRowHeight="15" x14ac:dyDescent="0.2"/>
  <cols>
    <col min="1" max="1" width="12.140625" style="3" customWidth="1"/>
    <col min="2" max="2" width="46.7109375" style="3" customWidth="1"/>
    <col min="3" max="3" width="15.28515625" style="3" customWidth="1"/>
    <col min="4" max="4" width="14.5703125" style="3" customWidth="1"/>
    <col min="5" max="5" width="14.7109375" style="3" customWidth="1"/>
    <col min="6" max="6" width="12.7109375" style="3" customWidth="1"/>
    <col min="7" max="7" width="8.85546875" style="3"/>
    <col min="8" max="8" width="23" style="3" customWidth="1"/>
    <col min="9" max="16384" width="8.85546875" style="3"/>
  </cols>
  <sheetData>
    <row r="1" spans="1:8" ht="15.75" x14ac:dyDescent="0.25">
      <c r="A1" s="141"/>
      <c r="B1" s="141"/>
      <c r="D1" s="1" t="s">
        <v>4</v>
      </c>
      <c r="E1" s="1"/>
      <c r="F1" s="30"/>
    </row>
    <row r="2" spans="1:8" ht="15.75" x14ac:dyDescent="0.25">
      <c r="A2" s="21"/>
      <c r="D2" s="1" t="s">
        <v>10</v>
      </c>
    </row>
    <row r="3" spans="1:8" ht="15.75" x14ac:dyDescent="0.25">
      <c r="A3" s="21"/>
      <c r="D3" s="31" t="s">
        <v>111</v>
      </c>
    </row>
    <row r="4" spans="1:8" ht="15.75" x14ac:dyDescent="0.25">
      <c r="A4" s="21"/>
      <c r="D4" s="31"/>
    </row>
    <row r="5" spans="1:8" ht="39" customHeight="1" x14ac:dyDescent="0.2">
      <c r="A5" s="142" t="s">
        <v>28</v>
      </c>
      <c r="B5" s="142"/>
      <c r="C5" s="142"/>
      <c r="D5" s="142"/>
      <c r="E5" s="142"/>
      <c r="F5" s="142"/>
    </row>
    <row r="6" spans="1:8" ht="18.75" customHeight="1" x14ac:dyDescent="0.25">
      <c r="A6" s="143">
        <v>1558900000</v>
      </c>
      <c r="B6" s="143"/>
      <c r="C6" s="23"/>
      <c r="D6" s="22"/>
      <c r="E6" s="22"/>
      <c r="F6" s="22"/>
    </row>
    <row r="7" spans="1:8" ht="15.75" x14ac:dyDescent="0.25">
      <c r="A7" s="24" t="s">
        <v>14</v>
      </c>
      <c r="B7" s="22"/>
      <c r="C7" s="22"/>
      <c r="D7" s="22"/>
      <c r="E7" s="22"/>
      <c r="F7" s="22"/>
    </row>
    <row r="8" spans="1:8" ht="15.75" x14ac:dyDescent="0.25">
      <c r="A8" s="21"/>
      <c r="F8" s="25" t="s">
        <v>15</v>
      </c>
    </row>
    <row r="9" spans="1:8" ht="15.75" x14ac:dyDescent="0.2">
      <c r="A9" s="144" t="s">
        <v>2</v>
      </c>
      <c r="B9" s="144" t="s">
        <v>6</v>
      </c>
      <c r="C9" s="146" t="s">
        <v>7</v>
      </c>
      <c r="D9" s="144" t="s">
        <v>0</v>
      </c>
      <c r="E9" s="144" t="s">
        <v>1</v>
      </c>
      <c r="F9" s="144"/>
    </row>
    <row r="10" spans="1:8" ht="63" x14ac:dyDescent="0.2">
      <c r="A10" s="145"/>
      <c r="B10" s="144"/>
      <c r="C10" s="147"/>
      <c r="D10" s="144"/>
      <c r="E10" s="13" t="s">
        <v>8</v>
      </c>
      <c r="F10" s="13" t="s">
        <v>9</v>
      </c>
    </row>
    <row r="11" spans="1:8" ht="15.7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</row>
    <row r="12" spans="1:8" ht="15.75" x14ac:dyDescent="0.2">
      <c r="A12" s="14">
        <v>40000000</v>
      </c>
      <c r="B12" s="15" t="s">
        <v>3</v>
      </c>
      <c r="C12" s="33">
        <f t="shared" ref="C12:F12" si="0">C13</f>
        <v>9717550</v>
      </c>
      <c r="D12" s="33">
        <f t="shared" si="0"/>
        <v>9717550</v>
      </c>
      <c r="E12" s="33">
        <f t="shared" si="0"/>
        <v>0</v>
      </c>
      <c r="F12" s="33">
        <f t="shared" si="0"/>
        <v>0</v>
      </c>
      <c r="H12" s="26"/>
    </row>
    <row r="13" spans="1:8" ht="15.75" x14ac:dyDescent="0.2">
      <c r="A13" s="14">
        <v>41000000</v>
      </c>
      <c r="B13" s="16" t="s">
        <v>21</v>
      </c>
      <c r="C13" s="33">
        <f t="shared" ref="C13:C17" si="1">D13+E13</f>
        <v>9717550</v>
      </c>
      <c r="D13" s="33">
        <f>D14+D16</f>
        <v>9717550</v>
      </c>
      <c r="E13" s="33">
        <f t="shared" ref="E13:F13" si="2">E14+E16</f>
        <v>0</v>
      </c>
      <c r="F13" s="33">
        <f t="shared" si="2"/>
        <v>0</v>
      </c>
      <c r="H13" s="26"/>
    </row>
    <row r="14" spans="1:8" ht="31.5" x14ac:dyDescent="0.2">
      <c r="A14" s="79" t="s">
        <v>47</v>
      </c>
      <c r="B14" s="78" t="s">
        <v>48</v>
      </c>
      <c r="C14" s="33">
        <f>D14+E14</f>
        <v>-854100</v>
      </c>
      <c r="D14" s="33">
        <f>D15</f>
        <v>-854100</v>
      </c>
      <c r="E14" s="33">
        <f t="shared" ref="E14:F14" si="3">E15</f>
        <v>0</v>
      </c>
      <c r="F14" s="33">
        <f t="shared" si="3"/>
        <v>0</v>
      </c>
      <c r="H14" s="26"/>
    </row>
    <row r="15" spans="1:8" ht="63" x14ac:dyDescent="0.2">
      <c r="A15" s="81">
        <v>41033300</v>
      </c>
      <c r="B15" s="80" t="s">
        <v>49</v>
      </c>
      <c r="C15" s="85">
        <f>D15+E15</f>
        <v>-854100</v>
      </c>
      <c r="D15" s="85">
        <v>-854100</v>
      </c>
      <c r="E15" s="33"/>
      <c r="F15" s="33"/>
      <c r="H15" s="26"/>
    </row>
    <row r="16" spans="1:8" ht="31.5" x14ac:dyDescent="0.25">
      <c r="A16" s="79" t="s">
        <v>43</v>
      </c>
      <c r="B16" s="78" t="s">
        <v>44</v>
      </c>
      <c r="C16" s="34">
        <f t="shared" si="1"/>
        <v>10571650</v>
      </c>
      <c r="D16" s="32">
        <f>D17+D18</f>
        <v>10571650</v>
      </c>
      <c r="E16" s="32">
        <f t="shared" ref="E16:F16" si="4">E17+E18</f>
        <v>0</v>
      </c>
      <c r="F16" s="32">
        <f t="shared" si="4"/>
        <v>0</v>
      </c>
      <c r="H16" s="26"/>
    </row>
    <row r="17" spans="1:8" s="51" customFormat="1" ht="409.5" x14ac:dyDescent="0.2">
      <c r="A17" s="81">
        <v>41050400</v>
      </c>
      <c r="B17" s="80" t="s">
        <v>50</v>
      </c>
      <c r="C17" s="37">
        <f t="shared" si="1"/>
        <v>4332560</v>
      </c>
      <c r="D17" s="38">
        <v>4332560</v>
      </c>
      <c r="E17" s="38"/>
      <c r="F17" s="47"/>
      <c r="H17" s="52"/>
    </row>
    <row r="18" spans="1:8" s="51" customFormat="1" ht="409.5" x14ac:dyDescent="0.2">
      <c r="A18" s="81">
        <v>41050600</v>
      </c>
      <c r="B18" s="80" t="s">
        <v>51</v>
      </c>
      <c r="C18" s="37">
        <f>D18+E18</f>
        <v>6239090</v>
      </c>
      <c r="D18" s="38">
        <v>6239090</v>
      </c>
      <c r="E18" s="38"/>
      <c r="F18" s="47"/>
      <c r="H18" s="52"/>
    </row>
    <row r="19" spans="1:8" ht="15.75" x14ac:dyDescent="0.2">
      <c r="A19" s="17"/>
      <c r="B19" s="18" t="s">
        <v>5</v>
      </c>
      <c r="C19" s="35">
        <f>C12</f>
        <v>9717550</v>
      </c>
      <c r="D19" s="35">
        <f>D12</f>
        <v>9717550</v>
      </c>
      <c r="E19" s="35">
        <f t="shared" ref="E19:F19" si="5">E12</f>
        <v>0</v>
      </c>
      <c r="F19" s="35">
        <f t="shared" si="5"/>
        <v>0</v>
      </c>
    </row>
    <row r="20" spans="1:8" ht="15.75" x14ac:dyDescent="0.2">
      <c r="A20" s="27"/>
      <c r="B20" s="28"/>
      <c r="C20" s="73"/>
      <c r="D20" s="73"/>
      <c r="E20" s="73"/>
      <c r="F20" s="73"/>
    </row>
    <row r="21" spans="1:8" ht="15.75" x14ac:dyDescent="0.25">
      <c r="A21" s="19"/>
      <c r="B21" s="20" t="s">
        <v>22</v>
      </c>
      <c r="C21" s="1"/>
      <c r="D21" s="1"/>
      <c r="E21" s="20" t="s">
        <v>23</v>
      </c>
      <c r="F21" s="1"/>
    </row>
    <row r="22" spans="1:8" ht="15.75" x14ac:dyDescent="0.25">
      <c r="A22" s="2"/>
    </row>
    <row r="25" spans="1:8" x14ac:dyDescent="0.2">
      <c r="A25" s="29"/>
    </row>
  </sheetData>
  <mergeCells count="8">
    <mergeCell ref="A1:B1"/>
    <mergeCell ref="A5:F5"/>
    <mergeCell ref="A6:B6"/>
    <mergeCell ref="A9:A10"/>
    <mergeCell ref="B9:B10"/>
    <mergeCell ref="C9:C10"/>
    <mergeCell ref="D9:D10"/>
    <mergeCell ref="E9:F9"/>
  </mergeCells>
  <hyperlinks>
    <hyperlink ref="A25" location="_ftnref1" display="_ftnref1" xr:uid="{00000000-0004-0000-0000-000000000000}"/>
  </hyperlinks>
  <printOptions horizontalCentered="1"/>
  <pageMargins left="0.78740157480314965" right="0.31496062992125984" top="0.19685039370078741" bottom="0.19685039370078741" header="0.15748031496062992" footer="0.1574803149606299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view="pageBreakPreview" zoomScale="60" zoomScaleNormal="100" workbookViewId="0">
      <selection activeCell="D3" sqref="D3"/>
    </sheetView>
  </sheetViews>
  <sheetFormatPr defaultColWidth="8.85546875" defaultRowHeight="15.75" x14ac:dyDescent="0.25"/>
  <cols>
    <col min="1" max="1" width="10.42578125" style="87" customWidth="1"/>
    <col min="2" max="2" width="41.140625" style="87" customWidth="1"/>
    <col min="3" max="3" width="18.85546875" style="87" customWidth="1"/>
    <col min="4" max="5" width="18.42578125" style="87" customWidth="1"/>
    <col min="6" max="6" width="18.140625" style="87" customWidth="1"/>
    <col min="7" max="7" width="14.42578125" style="87" bestFit="1" customWidth="1"/>
    <col min="8" max="16384" width="8.85546875" style="87"/>
  </cols>
  <sheetData>
    <row r="1" spans="1:7" x14ac:dyDescent="0.25">
      <c r="A1" s="57"/>
      <c r="D1" s="1" t="s">
        <v>46</v>
      </c>
    </row>
    <row r="2" spans="1:7" x14ac:dyDescent="0.25">
      <c r="A2" s="57"/>
      <c r="D2" s="1" t="s">
        <v>10</v>
      </c>
    </row>
    <row r="3" spans="1:7" x14ac:dyDescent="0.25">
      <c r="A3" s="57"/>
      <c r="D3" s="31" t="s">
        <v>111</v>
      </c>
    </row>
    <row r="4" spans="1:7" ht="25.5" customHeight="1" x14ac:dyDescent="0.25">
      <c r="A4" s="154" t="s">
        <v>70</v>
      </c>
      <c r="B4" s="155"/>
      <c r="C4" s="155"/>
      <c r="D4" s="155"/>
      <c r="E4" s="155"/>
      <c r="F4" s="155"/>
    </row>
    <row r="5" spans="1:7" x14ac:dyDescent="0.25">
      <c r="A5" s="88" t="s">
        <v>30</v>
      </c>
    </row>
    <row r="6" spans="1:7" x14ac:dyDescent="0.25">
      <c r="A6" s="87" t="s">
        <v>14</v>
      </c>
      <c r="F6" s="89" t="s">
        <v>31</v>
      </c>
    </row>
    <row r="7" spans="1:7" s="90" customFormat="1" ht="13.7" customHeight="1" x14ac:dyDescent="0.2">
      <c r="A7" s="156" t="s">
        <v>2</v>
      </c>
      <c r="B7" s="156" t="s">
        <v>71</v>
      </c>
      <c r="C7" s="156" t="s">
        <v>7</v>
      </c>
      <c r="D7" s="156" t="s">
        <v>0</v>
      </c>
      <c r="E7" s="156" t="s">
        <v>1</v>
      </c>
      <c r="F7" s="156"/>
    </row>
    <row r="8" spans="1:7" s="90" customFormat="1" ht="13.7" customHeight="1" x14ac:dyDescent="0.2">
      <c r="A8" s="156"/>
      <c r="B8" s="156"/>
      <c r="C8" s="156"/>
      <c r="D8" s="156"/>
      <c r="E8" s="156" t="s">
        <v>8</v>
      </c>
      <c r="F8" s="156" t="s">
        <v>9</v>
      </c>
    </row>
    <row r="9" spans="1:7" s="90" customFormat="1" ht="12.75" x14ac:dyDescent="0.2">
      <c r="A9" s="156"/>
      <c r="B9" s="156"/>
      <c r="C9" s="156"/>
      <c r="D9" s="156"/>
      <c r="E9" s="156"/>
      <c r="F9" s="156"/>
    </row>
    <row r="10" spans="1:7" s="90" customFormat="1" ht="12.75" x14ac:dyDescent="0.2">
      <c r="A10" s="91">
        <v>1</v>
      </c>
      <c r="B10" s="91">
        <v>2</v>
      </c>
      <c r="C10" s="91">
        <v>3</v>
      </c>
      <c r="D10" s="91">
        <v>4</v>
      </c>
      <c r="E10" s="91">
        <v>5</v>
      </c>
      <c r="F10" s="91">
        <v>6</v>
      </c>
    </row>
    <row r="11" spans="1:7" s="93" customFormat="1" ht="13.7" customHeight="1" x14ac:dyDescent="0.2">
      <c r="A11" s="148" t="s">
        <v>72</v>
      </c>
      <c r="B11" s="148"/>
      <c r="C11" s="92">
        <f>-C13</f>
        <v>0</v>
      </c>
      <c r="D11" s="92">
        <f t="shared" ref="D11:F11" si="0">-D13</f>
        <v>10571650</v>
      </c>
      <c r="E11" s="92">
        <f>-E13</f>
        <v>-10571650</v>
      </c>
      <c r="F11" s="92">
        <f t="shared" si="0"/>
        <v>-10571650</v>
      </c>
    </row>
    <row r="12" spans="1:7" ht="21.4" customHeight="1" x14ac:dyDescent="0.25">
      <c r="A12" s="149" t="s">
        <v>73</v>
      </c>
      <c r="B12" s="150"/>
      <c r="C12" s="150"/>
      <c r="D12" s="150"/>
      <c r="E12" s="150"/>
      <c r="F12" s="151"/>
    </row>
    <row r="13" spans="1:7" x14ac:dyDescent="0.25">
      <c r="A13" s="94" t="s">
        <v>74</v>
      </c>
      <c r="B13" s="95" t="s">
        <v>75</v>
      </c>
      <c r="C13" s="96">
        <f t="shared" ref="C13:C17" si="1">D13+E13</f>
        <v>0</v>
      </c>
      <c r="D13" s="96">
        <f>D14</f>
        <v>-10571650</v>
      </c>
      <c r="E13" s="96">
        <f>E14</f>
        <v>10571650</v>
      </c>
      <c r="F13" s="96">
        <f t="shared" ref="F13" si="2">F14</f>
        <v>10571650</v>
      </c>
    </row>
    <row r="14" spans="1:7" ht="31.5" x14ac:dyDescent="0.25">
      <c r="A14" s="94" t="s">
        <v>76</v>
      </c>
      <c r="B14" s="95" t="s">
        <v>77</v>
      </c>
      <c r="C14" s="96">
        <f t="shared" si="1"/>
        <v>0</v>
      </c>
      <c r="D14" s="96">
        <f>D15-D16+D17</f>
        <v>-10571650</v>
      </c>
      <c r="E14" s="96">
        <f>E15-E16+E17</f>
        <v>10571650</v>
      </c>
      <c r="F14" s="96">
        <f t="shared" ref="F14" si="3">F15-F16+F17</f>
        <v>10571650</v>
      </c>
    </row>
    <row r="15" spans="1:7" x14ac:dyDescent="0.25">
      <c r="A15" s="97" t="s">
        <v>78</v>
      </c>
      <c r="B15" s="98" t="s">
        <v>79</v>
      </c>
      <c r="C15" s="99">
        <f t="shared" si="1"/>
        <v>0</v>
      </c>
      <c r="D15" s="99"/>
      <c r="E15" s="99"/>
      <c r="F15" s="99"/>
      <c r="G15" s="100"/>
    </row>
    <row r="16" spans="1:7" x14ac:dyDescent="0.25">
      <c r="A16" s="97" t="s">
        <v>80</v>
      </c>
      <c r="B16" s="98" t="s">
        <v>81</v>
      </c>
      <c r="C16" s="99">
        <f t="shared" si="1"/>
        <v>0</v>
      </c>
      <c r="D16" s="99"/>
      <c r="E16" s="99"/>
      <c r="F16" s="99"/>
    </row>
    <row r="17" spans="1:6" ht="47.25" x14ac:dyDescent="0.25">
      <c r="A17" s="101">
        <v>208400</v>
      </c>
      <c r="B17" s="98" t="s">
        <v>82</v>
      </c>
      <c r="C17" s="99">
        <f t="shared" si="1"/>
        <v>0</v>
      </c>
      <c r="D17" s="99">
        <f>-4332560-6239090</f>
        <v>-10571650</v>
      </c>
      <c r="E17" s="99">
        <v>10571650</v>
      </c>
      <c r="F17" s="99">
        <v>10571650</v>
      </c>
    </row>
    <row r="18" spans="1:6" x14ac:dyDescent="0.25">
      <c r="A18" s="102" t="s">
        <v>34</v>
      </c>
      <c r="B18" s="103" t="s">
        <v>83</v>
      </c>
      <c r="C18" s="104">
        <f>C13</f>
        <v>0</v>
      </c>
      <c r="D18" s="104">
        <f>D13</f>
        <v>-10571650</v>
      </c>
      <c r="E18" s="104">
        <f>E13</f>
        <v>10571650</v>
      </c>
      <c r="F18" s="104">
        <f>F13</f>
        <v>10571650</v>
      </c>
    </row>
    <row r="19" spans="1:6" ht="21.4" customHeight="1" x14ac:dyDescent="0.25">
      <c r="A19" s="149" t="s">
        <v>84</v>
      </c>
      <c r="B19" s="150"/>
      <c r="C19" s="150"/>
      <c r="D19" s="150"/>
      <c r="E19" s="150"/>
      <c r="F19" s="151"/>
    </row>
    <row r="20" spans="1:6" ht="31.5" x14ac:dyDescent="0.25">
      <c r="A20" s="94" t="s">
        <v>85</v>
      </c>
      <c r="B20" s="95" t="s">
        <v>86</v>
      </c>
      <c r="C20" s="96">
        <f>D20+E20</f>
        <v>0</v>
      </c>
      <c r="D20" s="96">
        <f>D21</f>
        <v>-10571650</v>
      </c>
      <c r="E20" s="96">
        <f t="shared" ref="E20:F20" si="4">E21</f>
        <v>10571650</v>
      </c>
      <c r="F20" s="96">
        <f t="shared" si="4"/>
        <v>10571650</v>
      </c>
    </row>
    <row r="21" spans="1:6" x14ac:dyDescent="0.25">
      <c r="A21" s="94" t="s">
        <v>87</v>
      </c>
      <c r="B21" s="95" t="s">
        <v>88</v>
      </c>
      <c r="C21" s="96">
        <f t="shared" ref="C21:C24" si="5">D21+E21</f>
        <v>0</v>
      </c>
      <c r="D21" s="96">
        <f>D22-D23+D24</f>
        <v>-10571650</v>
      </c>
      <c r="E21" s="96">
        <f t="shared" ref="E21:F21" si="6">E22-E23+E24</f>
        <v>10571650</v>
      </c>
      <c r="F21" s="96">
        <f t="shared" si="6"/>
        <v>10571650</v>
      </c>
    </row>
    <row r="22" spans="1:6" x14ac:dyDescent="0.25">
      <c r="A22" s="97" t="s">
        <v>89</v>
      </c>
      <c r="B22" s="98" t="s">
        <v>79</v>
      </c>
      <c r="C22" s="99">
        <f t="shared" si="5"/>
        <v>0</v>
      </c>
      <c r="D22" s="99">
        <f>D15</f>
        <v>0</v>
      </c>
      <c r="E22" s="99">
        <f t="shared" ref="E22:F23" si="7">E15</f>
        <v>0</v>
      </c>
      <c r="F22" s="99">
        <f t="shared" si="7"/>
        <v>0</v>
      </c>
    </row>
    <row r="23" spans="1:6" x14ac:dyDescent="0.25">
      <c r="A23" s="97" t="s">
        <v>90</v>
      </c>
      <c r="B23" s="98" t="s">
        <v>81</v>
      </c>
      <c r="C23" s="99">
        <f t="shared" si="5"/>
        <v>0</v>
      </c>
      <c r="D23" s="99">
        <f>D16</f>
        <v>0</v>
      </c>
      <c r="E23" s="99">
        <f t="shared" si="7"/>
        <v>0</v>
      </c>
      <c r="F23" s="99">
        <f t="shared" si="7"/>
        <v>0</v>
      </c>
    </row>
    <row r="24" spans="1:6" ht="47.25" x14ac:dyDescent="0.25">
      <c r="A24" s="101">
        <v>602400</v>
      </c>
      <c r="B24" s="98" t="s">
        <v>82</v>
      </c>
      <c r="C24" s="99">
        <f t="shared" si="5"/>
        <v>0</v>
      </c>
      <c r="D24" s="99">
        <f>D17</f>
        <v>-10571650</v>
      </c>
      <c r="E24" s="99">
        <f>E17</f>
        <v>10571650</v>
      </c>
      <c r="F24" s="99">
        <f>F17</f>
        <v>10571650</v>
      </c>
    </row>
    <row r="25" spans="1:6" x14ac:dyDescent="0.25">
      <c r="A25" s="102" t="s">
        <v>34</v>
      </c>
      <c r="B25" s="103" t="s">
        <v>83</v>
      </c>
      <c r="C25" s="96">
        <f>C20</f>
        <v>0</v>
      </c>
      <c r="D25" s="96">
        <f t="shared" ref="D25:F25" si="8">D20</f>
        <v>-10571650</v>
      </c>
      <c r="E25" s="96">
        <f t="shared" si="8"/>
        <v>10571650</v>
      </c>
      <c r="F25" s="96">
        <f t="shared" si="8"/>
        <v>10571650</v>
      </c>
    </row>
    <row r="27" spans="1:6" ht="30.6" customHeight="1" x14ac:dyDescent="0.25">
      <c r="A27" s="152" t="s">
        <v>91</v>
      </c>
      <c r="B27" s="153"/>
      <c r="C27" s="153"/>
      <c r="D27" s="153"/>
      <c r="E27" s="153"/>
      <c r="F27" s="153"/>
    </row>
  </sheetData>
  <mergeCells count="12">
    <mergeCell ref="A11:B11"/>
    <mergeCell ref="A12:F12"/>
    <mergeCell ref="A19:F19"/>
    <mergeCell ref="A27:F27"/>
    <mergeCell ref="A4:F4"/>
    <mergeCell ref="A7:A9"/>
    <mergeCell ref="B7:B9"/>
    <mergeCell ref="C7:C9"/>
    <mergeCell ref="D7:D9"/>
    <mergeCell ref="E7:F7"/>
    <mergeCell ref="E8:E9"/>
    <mergeCell ref="F8:F9"/>
  </mergeCells>
  <pageMargins left="0.78740157480314965" right="0.59055118110236227" top="0.19685039370078741" bottom="0.19685039370078741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view="pageBreakPreview" zoomScale="60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O3" sqref="O3"/>
    </sheetView>
  </sheetViews>
  <sheetFormatPr defaultColWidth="9.140625" defaultRowHeight="15" x14ac:dyDescent="0.2"/>
  <cols>
    <col min="1" max="1" width="12.85546875" style="3" customWidth="1"/>
    <col min="2" max="2" width="11.5703125" style="3" customWidth="1"/>
    <col min="3" max="3" width="11" style="3" customWidth="1"/>
    <col min="4" max="4" width="45.85546875" style="3" customWidth="1"/>
    <col min="5" max="5" width="13.85546875" style="3" customWidth="1"/>
    <col min="6" max="6" width="14.140625" style="3" customWidth="1"/>
    <col min="7" max="7" width="14.28515625" style="3" customWidth="1"/>
    <col min="8" max="8" width="14.85546875" style="3" customWidth="1"/>
    <col min="9" max="9" width="14" style="3" customWidth="1"/>
    <col min="10" max="10" width="17.28515625" style="3" customWidth="1"/>
    <col min="11" max="11" width="17" style="3" customWidth="1"/>
    <col min="12" max="12" width="17.28515625" style="10" bestFit="1" customWidth="1"/>
    <col min="13" max="13" width="13.42578125" style="3" customWidth="1"/>
    <col min="14" max="14" width="13" style="3" customWidth="1"/>
    <col min="15" max="15" width="19.7109375" style="3" customWidth="1"/>
    <col min="16" max="16" width="17.7109375" style="3" customWidth="1"/>
    <col min="17" max="16384" width="9.140625" style="3"/>
  </cols>
  <sheetData>
    <row r="1" spans="1:18" ht="15.75" x14ac:dyDescent="0.25">
      <c r="A1" s="1"/>
      <c r="B1" s="1"/>
      <c r="C1" s="1"/>
      <c r="D1" s="1"/>
      <c r="E1" s="1"/>
      <c r="O1" s="1" t="s">
        <v>101</v>
      </c>
      <c r="P1" s="30"/>
    </row>
    <row r="2" spans="1:18" ht="15.75" x14ac:dyDescent="0.25">
      <c r="A2" s="1"/>
      <c r="B2" s="1"/>
      <c r="C2" s="1"/>
      <c r="D2" s="1"/>
      <c r="E2" s="1"/>
      <c r="O2" s="1" t="s">
        <v>10</v>
      </c>
      <c r="P2" s="1"/>
    </row>
    <row r="3" spans="1:18" ht="15.75" customHeight="1" x14ac:dyDescent="0.25">
      <c r="A3" s="1"/>
      <c r="B3" s="1"/>
      <c r="C3" s="1"/>
      <c r="D3" s="1"/>
      <c r="E3" s="1"/>
      <c r="N3" s="5"/>
      <c r="O3" s="31" t="s">
        <v>111</v>
      </c>
      <c r="P3" s="5"/>
    </row>
    <row r="4" spans="1:18" s="6" customFormat="1" ht="15.75" x14ac:dyDescent="0.25">
      <c r="A4" s="160" t="s">
        <v>20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8" s="6" customFormat="1" ht="15.75" x14ac:dyDescent="0.25">
      <c r="A5" s="161" t="s">
        <v>29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8" s="6" customFormat="1" ht="15.75" x14ac:dyDescent="0.25">
      <c r="A6" s="162">
        <v>1558900000</v>
      </c>
      <c r="B6" s="162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8" s="6" customFormat="1" ht="15.75" x14ac:dyDescent="0.25">
      <c r="A7" s="157" t="s">
        <v>14</v>
      </c>
      <c r="B7" s="158"/>
      <c r="C7" s="158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s">
        <v>11</v>
      </c>
    </row>
    <row r="8" spans="1:18" s="36" customFormat="1" ht="13.9" customHeight="1" x14ac:dyDescent="0.2">
      <c r="A8" s="159" t="s">
        <v>24</v>
      </c>
      <c r="B8" s="159" t="s">
        <v>25</v>
      </c>
      <c r="C8" s="159" t="s">
        <v>12</v>
      </c>
      <c r="D8" s="159" t="s">
        <v>26</v>
      </c>
      <c r="E8" s="163" t="s">
        <v>0</v>
      </c>
      <c r="F8" s="163"/>
      <c r="G8" s="163"/>
      <c r="H8" s="163"/>
      <c r="I8" s="163"/>
      <c r="J8" s="163" t="s">
        <v>1</v>
      </c>
      <c r="K8" s="163"/>
      <c r="L8" s="163"/>
      <c r="M8" s="163"/>
      <c r="N8" s="163"/>
      <c r="O8" s="163"/>
      <c r="P8" s="163" t="s">
        <v>16</v>
      </c>
    </row>
    <row r="9" spans="1:18" s="36" customFormat="1" ht="13.9" customHeight="1" x14ac:dyDescent="0.2">
      <c r="A9" s="159"/>
      <c r="B9" s="159"/>
      <c r="C9" s="159"/>
      <c r="D9" s="159"/>
      <c r="E9" s="163" t="s">
        <v>8</v>
      </c>
      <c r="F9" s="163" t="s">
        <v>17</v>
      </c>
      <c r="G9" s="163" t="s">
        <v>13</v>
      </c>
      <c r="H9" s="163"/>
      <c r="I9" s="163" t="s">
        <v>18</v>
      </c>
      <c r="J9" s="163" t="s">
        <v>8</v>
      </c>
      <c r="K9" s="163" t="s">
        <v>9</v>
      </c>
      <c r="L9" s="163" t="s">
        <v>17</v>
      </c>
      <c r="M9" s="163" t="s">
        <v>13</v>
      </c>
      <c r="N9" s="163"/>
      <c r="O9" s="163" t="s">
        <v>18</v>
      </c>
      <c r="P9" s="163"/>
    </row>
    <row r="10" spans="1:18" s="36" customFormat="1" ht="13.9" customHeight="1" x14ac:dyDescent="0.2">
      <c r="A10" s="159"/>
      <c r="B10" s="159"/>
      <c r="C10" s="159"/>
      <c r="D10" s="159"/>
      <c r="E10" s="163"/>
      <c r="F10" s="163"/>
      <c r="G10" s="163" t="s">
        <v>27</v>
      </c>
      <c r="H10" s="163" t="s">
        <v>19</v>
      </c>
      <c r="I10" s="163"/>
      <c r="J10" s="163"/>
      <c r="K10" s="163"/>
      <c r="L10" s="163"/>
      <c r="M10" s="163" t="s">
        <v>27</v>
      </c>
      <c r="N10" s="163" t="s">
        <v>19</v>
      </c>
      <c r="O10" s="163"/>
      <c r="P10" s="163"/>
    </row>
    <row r="11" spans="1:18" s="36" customFormat="1" ht="54" customHeight="1" x14ac:dyDescent="0.2">
      <c r="A11" s="159"/>
      <c r="B11" s="159"/>
      <c r="C11" s="159"/>
      <c r="D11" s="159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8" s="6" customFormat="1" ht="15.75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48">
        <v>15</v>
      </c>
      <c r="P12" s="48">
        <v>16</v>
      </c>
    </row>
    <row r="13" spans="1:18" s="43" customFormat="1" ht="51.75" customHeight="1" x14ac:dyDescent="0.2">
      <c r="A13" s="39" t="s">
        <v>52</v>
      </c>
      <c r="B13" s="39"/>
      <c r="C13" s="39"/>
      <c r="D13" s="83" t="s">
        <v>58</v>
      </c>
      <c r="E13" s="40">
        <f t="shared" ref="E13:E14" si="0">F13+I13</f>
        <v>-854100</v>
      </c>
      <c r="F13" s="40">
        <f>F14</f>
        <v>-854100</v>
      </c>
      <c r="G13" s="40">
        <f>G14</f>
        <v>0</v>
      </c>
      <c r="H13" s="40">
        <f t="shared" ref="H13:O13" si="1">H14</f>
        <v>0</v>
      </c>
      <c r="I13" s="40">
        <f t="shared" si="1"/>
        <v>0</v>
      </c>
      <c r="J13" s="40">
        <f t="shared" si="1"/>
        <v>0</v>
      </c>
      <c r="K13" s="40">
        <f t="shared" si="1"/>
        <v>0</v>
      </c>
      <c r="L13" s="40">
        <f t="shared" si="1"/>
        <v>0</v>
      </c>
      <c r="M13" s="40">
        <f t="shared" si="1"/>
        <v>0</v>
      </c>
      <c r="N13" s="40">
        <f t="shared" si="1"/>
        <v>0</v>
      </c>
      <c r="O13" s="40">
        <f t="shared" si="1"/>
        <v>0</v>
      </c>
      <c r="P13" s="40">
        <f t="shared" ref="P13:P20" si="2">E13+J13</f>
        <v>-854100</v>
      </c>
      <c r="Q13" s="42"/>
      <c r="R13" s="42"/>
    </row>
    <row r="14" spans="1:18" s="44" customFormat="1" ht="58.5" customHeight="1" x14ac:dyDescent="0.2">
      <c r="A14" s="39" t="s">
        <v>53</v>
      </c>
      <c r="B14" s="4"/>
      <c r="C14" s="4"/>
      <c r="D14" s="83" t="s">
        <v>58</v>
      </c>
      <c r="E14" s="40">
        <f t="shared" si="0"/>
        <v>-854100</v>
      </c>
      <c r="F14" s="40">
        <f>F15</f>
        <v>-854100</v>
      </c>
      <c r="G14" s="40">
        <f>G15</f>
        <v>0</v>
      </c>
      <c r="H14" s="40">
        <f t="shared" ref="H14:O14" si="3">H15</f>
        <v>0</v>
      </c>
      <c r="I14" s="40">
        <f t="shared" si="3"/>
        <v>0</v>
      </c>
      <c r="J14" s="40">
        <f t="shared" si="3"/>
        <v>0</v>
      </c>
      <c r="K14" s="40">
        <f t="shared" si="3"/>
        <v>0</v>
      </c>
      <c r="L14" s="40">
        <f t="shared" si="3"/>
        <v>0</v>
      </c>
      <c r="M14" s="40">
        <f t="shared" si="3"/>
        <v>0</v>
      </c>
      <c r="N14" s="40">
        <f t="shared" si="3"/>
        <v>0</v>
      </c>
      <c r="O14" s="40">
        <f t="shared" si="3"/>
        <v>0</v>
      </c>
      <c r="P14" s="40">
        <f>E14+J14</f>
        <v>-854100</v>
      </c>
      <c r="Q14" s="43"/>
      <c r="R14" s="42"/>
    </row>
    <row r="15" spans="1:18" s="44" customFormat="1" ht="63" x14ac:dyDescent="0.2">
      <c r="A15" s="4" t="s">
        <v>54</v>
      </c>
      <c r="B15" s="4" t="s">
        <v>55</v>
      </c>
      <c r="C15" s="4" t="s">
        <v>56</v>
      </c>
      <c r="D15" s="86" t="s">
        <v>57</v>
      </c>
      <c r="E15" s="45">
        <f>F15+I15</f>
        <v>-854100</v>
      </c>
      <c r="F15" s="45">
        <v>-854100</v>
      </c>
      <c r="G15" s="45"/>
      <c r="H15" s="45"/>
      <c r="I15" s="45"/>
      <c r="J15" s="45">
        <f>L15+O15</f>
        <v>0</v>
      </c>
      <c r="K15" s="45"/>
      <c r="L15" s="45"/>
      <c r="M15" s="45"/>
      <c r="N15" s="45"/>
      <c r="O15" s="45"/>
      <c r="P15" s="45">
        <f t="shared" ref="P15:P16" si="4">E15+J15</f>
        <v>-854100</v>
      </c>
      <c r="Q15" s="42"/>
      <c r="R15" s="42"/>
    </row>
    <row r="16" spans="1:18" s="43" customFormat="1" ht="51.75" customHeight="1" x14ac:dyDescent="0.2">
      <c r="A16" s="39" t="s">
        <v>59</v>
      </c>
      <c r="B16" s="39"/>
      <c r="C16" s="39"/>
      <c r="D16" s="83" t="s">
        <v>61</v>
      </c>
      <c r="E16" s="40">
        <f t="shared" ref="E16:E17" si="5">F16+I16</f>
        <v>0</v>
      </c>
      <c r="F16" s="40">
        <f>F17</f>
        <v>0</v>
      </c>
      <c r="G16" s="40">
        <f>G17</f>
        <v>0</v>
      </c>
      <c r="H16" s="40">
        <f t="shared" ref="H16:O16" si="6">H17</f>
        <v>0</v>
      </c>
      <c r="I16" s="40">
        <f t="shared" si="6"/>
        <v>0</v>
      </c>
      <c r="J16" s="40">
        <f t="shared" si="6"/>
        <v>10571650</v>
      </c>
      <c r="K16" s="40">
        <f t="shared" si="6"/>
        <v>10571650</v>
      </c>
      <c r="L16" s="40">
        <f t="shared" si="6"/>
        <v>0</v>
      </c>
      <c r="M16" s="40">
        <f t="shared" si="6"/>
        <v>0</v>
      </c>
      <c r="N16" s="40">
        <f t="shared" si="6"/>
        <v>0</v>
      </c>
      <c r="O16" s="40">
        <f t="shared" si="6"/>
        <v>10571650</v>
      </c>
      <c r="P16" s="40">
        <f t="shared" si="4"/>
        <v>10571650</v>
      </c>
      <c r="Q16" s="42"/>
      <c r="R16" s="42"/>
    </row>
    <row r="17" spans="1:18" s="44" customFormat="1" ht="58.5" customHeight="1" x14ac:dyDescent="0.2">
      <c r="A17" s="39" t="s">
        <v>60</v>
      </c>
      <c r="B17" s="4"/>
      <c r="C17" s="4"/>
      <c r="D17" s="83" t="s">
        <v>61</v>
      </c>
      <c r="E17" s="40">
        <f t="shared" si="5"/>
        <v>0</v>
      </c>
      <c r="F17" s="40">
        <f>F18+F19</f>
        <v>0</v>
      </c>
      <c r="G17" s="40">
        <f t="shared" ref="G17:K17" si="7">G18+G19</f>
        <v>0</v>
      </c>
      <c r="H17" s="40">
        <f t="shared" si="7"/>
        <v>0</v>
      </c>
      <c r="I17" s="40">
        <f t="shared" si="7"/>
        <v>0</v>
      </c>
      <c r="J17" s="40">
        <f>L17+O17</f>
        <v>10571650</v>
      </c>
      <c r="K17" s="40">
        <f t="shared" si="7"/>
        <v>10571650</v>
      </c>
      <c r="L17" s="40">
        <f t="shared" ref="L17" si="8">L18+L19</f>
        <v>0</v>
      </c>
      <c r="M17" s="40">
        <f t="shared" ref="M17" si="9">M18+M19</f>
        <v>0</v>
      </c>
      <c r="N17" s="40">
        <f t="shared" ref="N17" si="10">N18+N19</f>
        <v>0</v>
      </c>
      <c r="O17" s="40">
        <f t="shared" ref="O17" si="11">O18+O19</f>
        <v>10571650</v>
      </c>
      <c r="P17" s="40">
        <f>E17+J17</f>
        <v>10571650</v>
      </c>
      <c r="Q17" s="43"/>
      <c r="R17" s="42"/>
    </row>
    <row r="18" spans="1:18" s="44" customFormat="1" ht="378" x14ac:dyDescent="0.2">
      <c r="A18" s="4" t="s">
        <v>63</v>
      </c>
      <c r="B18" s="4" t="s">
        <v>64</v>
      </c>
      <c r="C18" s="4" t="s">
        <v>65</v>
      </c>
      <c r="D18" s="86" t="s">
        <v>62</v>
      </c>
      <c r="E18" s="45">
        <f>F18+I18</f>
        <v>0</v>
      </c>
      <c r="F18" s="45"/>
      <c r="G18" s="45"/>
      <c r="H18" s="45"/>
      <c r="I18" s="45"/>
      <c r="J18" s="45">
        <f>L18+O18</f>
        <v>4332560</v>
      </c>
      <c r="K18" s="45">
        <v>4332560</v>
      </c>
      <c r="L18" s="45"/>
      <c r="M18" s="45"/>
      <c r="N18" s="45"/>
      <c r="O18" s="45">
        <v>4332560</v>
      </c>
      <c r="P18" s="45">
        <f t="shared" ref="P18" si="12">E18+J18</f>
        <v>4332560</v>
      </c>
      <c r="Q18" s="42"/>
      <c r="R18" s="42"/>
    </row>
    <row r="19" spans="1:18" s="44" customFormat="1" ht="409.5" x14ac:dyDescent="0.2">
      <c r="A19" s="4" t="s">
        <v>66</v>
      </c>
      <c r="B19" s="4" t="s">
        <v>67</v>
      </c>
      <c r="C19" s="4" t="s">
        <v>65</v>
      </c>
      <c r="D19" s="86" t="s">
        <v>68</v>
      </c>
      <c r="E19" s="45">
        <f>F19+I19</f>
        <v>0</v>
      </c>
      <c r="F19" s="45"/>
      <c r="G19" s="45"/>
      <c r="H19" s="45"/>
      <c r="I19" s="45"/>
      <c r="J19" s="45">
        <f>L19+O19</f>
        <v>6239090</v>
      </c>
      <c r="K19" s="45">
        <v>6239090</v>
      </c>
      <c r="L19" s="45"/>
      <c r="M19" s="45"/>
      <c r="N19" s="45"/>
      <c r="O19" s="45">
        <v>6239090</v>
      </c>
      <c r="P19" s="45">
        <f>E19+J19</f>
        <v>6239090</v>
      </c>
      <c r="Q19" s="42"/>
      <c r="R19" s="42"/>
    </row>
    <row r="20" spans="1:18" s="43" customFormat="1" ht="20.45" customHeight="1" x14ac:dyDescent="0.2">
      <c r="A20" s="49"/>
      <c r="B20" s="49"/>
      <c r="C20" s="39"/>
      <c r="D20" s="46" t="s">
        <v>16</v>
      </c>
      <c r="E20" s="41">
        <f>E13+E16</f>
        <v>-854100</v>
      </c>
      <c r="F20" s="41">
        <f t="shared" ref="F20:O20" si="13">F13+F16</f>
        <v>-854100</v>
      </c>
      <c r="G20" s="41">
        <f t="shared" si="13"/>
        <v>0</v>
      </c>
      <c r="H20" s="41">
        <f t="shared" si="13"/>
        <v>0</v>
      </c>
      <c r="I20" s="41">
        <f t="shared" si="13"/>
        <v>0</v>
      </c>
      <c r="J20" s="41">
        <f t="shared" si="13"/>
        <v>10571650</v>
      </c>
      <c r="K20" s="41">
        <f t="shared" si="13"/>
        <v>10571650</v>
      </c>
      <c r="L20" s="41">
        <f t="shared" si="13"/>
        <v>0</v>
      </c>
      <c r="M20" s="41">
        <f t="shared" si="13"/>
        <v>0</v>
      </c>
      <c r="N20" s="41">
        <f t="shared" si="13"/>
        <v>0</v>
      </c>
      <c r="O20" s="41">
        <f t="shared" si="13"/>
        <v>10571650</v>
      </c>
      <c r="P20" s="40">
        <f t="shared" si="2"/>
        <v>9717550</v>
      </c>
    </row>
    <row r="21" spans="1:18" s="43" customFormat="1" ht="20.45" customHeight="1" x14ac:dyDescent="0.2">
      <c r="A21" s="53"/>
      <c r="B21" s="53"/>
      <c r="C21" s="11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</row>
    <row r="22" spans="1:18" s="43" customFormat="1" ht="15.75" x14ac:dyDescent="0.2">
      <c r="A22" s="53"/>
      <c r="B22" s="53"/>
      <c r="C22" s="11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5"/>
    </row>
    <row r="23" spans="1:18" s="7" customFormat="1" ht="18.75" x14ac:dyDescent="0.3">
      <c r="A23" s="8"/>
      <c r="B23" s="8"/>
      <c r="C23" s="8"/>
      <c r="D23" s="12" t="s">
        <v>22</v>
      </c>
      <c r="E23" s="9"/>
      <c r="F23" s="9"/>
      <c r="K23" s="12" t="s">
        <v>23</v>
      </c>
    </row>
    <row r="24" spans="1:18" ht="21" customHeight="1" x14ac:dyDescent="0.2"/>
    <row r="26" spans="1:18" x14ac:dyDescent="0.2">
      <c r="P26" s="50">
        <f>'дод 1 доходи'!C19</f>
        <v>9717550</v>
      </c>
    </row>
    <row r="27" spans="1:18" x14ac:dyDescent="0.2">
      <c r="P27" s="50">
        <f>P20-P26</f>
        <v>0</v>
      </c>
    </row>
  </sheetData>
  <mergeCells count="24">
    <mergeCell ref="J9:J11"/>
    <mergeCell ref="K9:K11"/>
    <mergeCell ref="J8:O8"/>
    <mergeCell ref="P8:P11"/>
    <mergeCell ref="L9:L11"/>
    <mergeCell ref="M9:N9"/>
    <mergeCell ref="O9:O11"/>
    <mergeCell ref="M10:M11"/>
    <mergeCell ref="A7:C7"/>
    <mergeCell ref="A8:A11"/>
    <mergeCell ref="A4:P4"/>
    <mergeCell ref="A5:P5"/>
    <mergeCell ref="A6:B6"/>
    <mergeCell ref="B8:B11"/>
    <mergeCell ref="C8:C11"/>
    <mergeCell ref="D8:D11"/>
    <mergeCell ref="E8:I8"/>
    <mergeCell ref="E9:E11"/>
    <mergeCell ref="F9:F11"/>
    <mergeCell ref="G9:H9"/>
    <mergeCell ref="G10:G11"/>
    <mergeCell ref="H10:H11"/>
    <mergeCell ref="N10:N11"/>
    <mergeCell ref="I9:I11"/>
  </mergeCells>
  <pageMargins left="0.19685039370078741" right="0.19685039370078741" top="1.1811023622047245" bottom="0.19685039370078741" header="1.1811023622047245" footer="0.15748031496062992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workbookViewId="0">
      <selection activeCell="C3" sqref="C3:D3"/>
    </sheetView>
  </sheetViews>
  <sheetFormatPr defaultColWidth="8.85546875" defaultRowHeight="15.75" x14ac:dyDescent="0.25"/>
  <cols>
    <col min="1" max="1" width="15.28515625" style="56" customWidth="1"/>
    <col min="2" max="2" width="19.7109375" style="56" customWidth="1"/>
    <col min="3" max="3" width="55.7109375" style="56" customWidth="1"/>
    <col min="4" max="4" width="16.42578125" style="56" customWidth="1"/>
    <col min="5" max="16384" width="8.85546875" style="56"/>
  </cols>
  <sheetData>
    <row r="1" spans="1:4" ht="18.600000000000001" customHeight="1" x14ac:dyDescent="0.25">
      <c r="A1" s="164"/>
      <c r="B1" s="164"/>
      <c r="C1" s="165" t="s">
        <v>102</v>
      </c>
      <c r="D1" s="165"/>
    </row>
    <row r="2" spans="1:4" ht="15.75" customHeight="1" x14ac:dyDescent="0.25">
      <c r="A2" s="57"/>
      <c r="B2" s="58"/>
      <c r="C2" s="166" t="s">
        <v>38</v>
      </c>
      <c r="D2" s="166"/>
    </row>
    <row r="3" spans="1:4" x14ac:dyDescent="0.25">
      <c r="A3" s="57"/>
      <c r="C3" s="165" t="s">
        <v>112</v>
      </c>
      <c r="D3" s="165"/>
    </row>
    <row r="4" spans="1:4" x14ac:dyDescent="0.25">
      <c r="A4" s="57"/>
      <c r="C4" s="82"/>
      <c r="D4" s="82"/>
    </row>
    <row r="5" spans="1:4" x14ac:dyDescent="0.25">
      <c r="A5" s="154" t="s">
        <v>39</v>
      </c>
      <c r="B5" s="154"/>
      <c r="C5" s="154"/>
      <c r="D5" s="154"/>
    </row>
    <row r="6" spans="1:4" x14ac:dyDescent="0.25">
      <c r="A6" s="167" t="s">
        <v>40</v>
      </c>
      <c r="B6" s="168"/>
      <c r="C6" s="168"/>
      <c r="D6" s="168"/>
    </row>
    <row r="7" spans="1:4" x14ac:dyDescent="0.25">
      <c r="A7" s="173" t="s">
        <v>30</v>
      </c>
      <c r="B7" s="168"/>
      <c r="C7" s="168"/>
      <c r="D7" s="168"/>
    </row>
    <row r="8" spans="1:4" x14ac:dyDescent="0.25">
      <c r="A8" s="168" t="s">
        <v>14</v>
      </c>
      <c r="B8" s="168"/>
      <c r="C8" s="168"/>
      <c r="D8" s="168"/>
    </row>
    <row r="9" spans="1:4" x14ac:dyDescent="0.25">
      <c r="A9" s="167" t="s">
        <v>41</v>
      </c>
      <c r="B9" s="167"/>
      <c r="C9" s="167"/>
      <c r="D9" s="167"/>
    </row>
    <row r="10" spans="1:4" x14ac:dyDescent="0.25">
      <c r="D10" s="59" t="s">
        <v>31</v>
      </c>
    </row>
    <row r="11" spans="1:4" s="62" customFormat="1" ht="45.6" customHeight="1" x14ac:dyDescent="0.2">
      <c r="A11" s="60" t="s">
        <v>32</v>
      </c>
      <c r="B11" s="174" t="s">
        <v>33</v>
      </c>
      <c r="C11" s="175"/>
      <c r="D11" s="61" t="s">
        <v>7</v>
      </c>
    </row>
    <row r="12" spans="1:4" s="58" customFormat="1" ht="12.75" x14ac:dyDescent="0.2">
      <c r="A12" s="63">
        <v>1</v>
      </c>
      <c r="B12" s="176">
        <v>2</v>
      </c>
      <c r="C12" s="177"/>
      <c r="D12" s="64">
        <v>3</v>
      </c>
    </row>
    <row r="13" spans="1:4" x14ac:dyDescent="0.25">
      <c r="A13" s="178" t="s">
        <v>42</v>
      </c>
      <c r="B13" s="178"/>
      <c r="C13" s="178"/>
      <c r="D13" s="178"/>
    </row>
    <row r="14" spans="1:4" ht="48" customHeight="1" x14ac:dyDescent="0.25">
      <c r="A14" s="65">
        <v>41033300</v>
      </c>
      <c r="B14" s="169" t="s">
        <v>49</v>
      </c>
      <c r="C14" s="170"/>
      <c r="D14" s="66">
        <f>D15</f>
        <v>-854100</v>
      </c>
    </row>
    <row r="15" spans="1:4" ht="15.6" customHeight="1" x14ac:dyDescent="0.25">
      <c r="A15" s="67">
        <v>9900000000</v>
      </c>
      <c r="B15" s="171" t="s">
        <v>69</v>
      </c>
      <c r="C15" s="172"/>
      <c r="D15" s="68">
        <v>-854100</v>
      </c>
    </row>
    <row r="16" spans="1:4" ht="257.45" customHeight="1" x14ac:dyDescent="0.25">
      <c r="A16" s="84">
        <v>41050400</v>
      </c>
      <c r="B16" s="179" t="s">
        <v>50</v>
      </c>
      <c r="C16" s="180"/>
      <c r="D16" s="66">
        <f>D17</f>
        <v>4332560</v>
      </c>
    </row>
    <row r="17" spans="1:4" ht="15.6" customHeight="1" x14ac:dyDescent="0.25">
      <c r="A17" s="67">
        <v>1510000000</v>
      </c>
      <c r="B17" s="171" t="s">
        <v>45</v>
      </c>
      <c r="C17" s="172"/>
      <c r="D17" s="68">
        <v>4332560</v>
      </c>
    </row>
    <row r="18" spans="1:4" ht="245.45" customHeight="1" x14ac:dyDescent="0.25">
      <c r="A18" s="65">
        <v>41050600</v>
      </c>
      <c r="B18" s="169" t="s">
        <v>51</v>
      </c>
      <c r="C18" s="170"/>
      <c r="D18" s="66">
        <f>D19</f>
        <v>6239090</v>
      </c>
    </row>
    <row r="19" spans="1:4" ht="15.6" customHeight="1" x14ac:dyDescent="0.25">
      <c r="A19" s="67">
        <v>1510000000</v>
      </c>
      <c r="B19" s="171" t="s">
        <v>45</v>
      </c>
      <c r="C19" s="172"/>
      <c r="D19" s="68">
        <v>6239090</v>
      </c>
    </row>
    <row r="20" spans="1:4" s="62" customFormat="1" x14ac:dyDescent="0.25">
      <c r="A20" s="69" t="s">
        <v>34</v>
      </c>
      <c r="B20" s="70" t="s">
        <v>35</v>
      </c>
      <c r="C20" s="71"/>
      <c r="D20" s="72">
        <f>D21</f>
        <v>9717550</v>
      </c>
    </row>
    <row r="21" spans="1:4" s="58" customFormat="1" x14ac:dyDescent="0.25">
      <c r="A21" s="69" t="s">
        <v>34</v>
      </c>
      <c r="B21" s="70" t="s">
        <v>36</v>
      </c>
      <c r="C21" s="71"/>
      <c r="D21" s="72">
        <f>D15+D17+D19</f>
        <v>9717550</v>
      </c>
    </row>
    <row r="22" spans="1:4" s="58" customFormat="1" x14ac:dyDescent="0.25">
      <c r="A22" s="74"/>
      <c r="B22" s="75"/>
      <c r="C22" s="76"/>
      <c r="D22" s="77"/>
    </row>
    <row r="25" spans="1:4" x14ac:dyDescent="0.25">
      <c r="A25" s="168" t="s">
        <v>37</v>
      </c>
      <c r="B25" s="168"/>
      <c r="C25" s="168"/>
      <c r="D25" s="168"/>
    </row>
  </sheetData>
  <mergeCells count="19">
    <mergeCell ref="A25:D25"/>
    <mergeCell ref="A5:D5"/>
    <mergeCell ref="B14:C14"/>
    <mergeCell ref="B15:C15"/>
    <mergeCell ref="A7:D7"/>
    <mergeCell ref="A8:D8"/>
    <mergeCell ref="A9:D9"/>
    <mergeCell ref="B11:C11"/>
    <mergeCell ref="B12:C12"/>
    <mergeCell ref="A13:D13"/>
    <mergeCell ref="B16:C16"/>
    <mergeCell ref="B17:C17"/>
    <mergeCell ref="B19:C19"/>
    <mergeCell ref="B18:C18"/>
    <mergeCell ref="A1:B1"/>
    <mergeCell ref="C1:D1"/>
    <mergeCell ref="C2:D2"/>
    <mergeCell ref="C3:D3"/>
    <mergeCell ref="A6:D6"/>
  </mergeCells>
  <pageMargins left="0.70866141732283472" right="0.70866141732283472" top="0.35433070866141736" bottom="0.35433070866141736" header="0.31496062992125984" footer="0.31496062992125984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tabSelected="1" view="pageBreakPreview" zoomScale="60" zoomScaleNormal="100" workbookViewId="0">
      <pane xSplit="5" ySplit="8" topLeftCell="F9" activePane="bottomRight" state="frozen"/>
      <selection pane="topRight" activeCell="F1" sqref="F1"/>
      <selection pane="bottomLeft" activeCell="A16" sqref="A16"/>
      <selection pane="bottomRight" activeCell="E9" sqref="E9:E10"/>
    </sheetView>
  </sheetViews>
  <sheetFormatPr defaultColWidth="9.140625" defaultRowHeight="18.75" x14ac:dyDescent="0.3"/>
  <cols>
    <col min="1" max="1" width="17.140625" style="105" customWidth="1"/>
    <col min="2" max="2" width="13.28515625" style="105" customWidth="1"/>
    <col min="3" max="3" width="15.28515625" style="105" customWidth="1"/>
    <col min="4" max="4" width="40" style="106" customWidth="1"/>
    <col min="5" max="5" width="78.28515625" style="107" customWidth="1"/>
    <col min="6" max="6" width="29.140625" style="107" customWidth="1"/>
    <col min="7" max="9" width="29.140625" style="108" hidden="1" customWidth="1"/>
    <col min="10" max="10" width="29.140625" style="106" customWidth="1"/>
    <col min="11" max="11" width="18" style="106" bestFit="1" customWidth="1"/>
    <col min="12" max="12" width="15.28515625" style="106" bestFit="1" customWidth="1"/>
    <col min="13" max="16384" width="9.140625" style="106"/>
  </cols>
  <sheetData>
    <row r="1" spans="1:9" x14ac:dyDescent="0.3">
      <c r="E1" s="192" t="s">
        <v>110</v>
      </c>
      <c r="F1" s="192"/>
    </row>
    <row r="2" spans="1:9" x14ac:dyDescent="0.3">
      <c r="E2" s="192" t="s">
        <v>109</v>
      </c>
      <c r="F2" s="192"/>
    </row>
    <row r="3" spans="1:9" x14ac:dyDescent="0.3">
      <c r="E3" s="192" t="s">
        <v>108</v>
      </c>
      <c r="F3" s="192"/>
    </row>
    <row r="4" spans="1:9" x14ac:dyDescent="0.3">
      <c r="E4" s="192" t="s">
        <v>113</v>
      </c>
      <c r="F4" s="192"/>
    </row>
    <row r="5" spans="1:9" x14ac:dyDescent="0.3">
      <c r="F5" s="140"/>
    </row>
    <row r="6" spans="1:9" s="109" customFormat="1" ht="20.25" x14ac:dyDescent="0.3">
      <c r="A6" s="186" t="s">
        <v>103</v>
      </c>
      <c r="B6" s="186"/>
      <c r="C6" s="186"/>
      <c r="D6" s="186"/>
      <c r="E6" s="186"/>
      <c r="F6" s="186"/>
      <c r="G6" s="186"/>
      <c r="H6" s="186"/>
      <c r="I6" s="186"/>
    </row>
    <row r="7" spans="1:9" s="109" customFormat="1" ht="20.25" x14ac:dyDescent="0.3">
      <c r="A7" s="187">
        <v>1558900000</v>
      </c>
      <c r="B7" s="187"/>
      <c r="C7" s="110"/>
      <c r="D7" s="110"/>
      <c r="E7" s="110"/>
      <c r="F7" s="110"/>
      <c r="G7" s="111"/>
      <c r="H7" s="111"/>
      <c r="I7" s="111"/>
    </row>
    <row r="8" spans="1:9" s="109" customFormat="1" ht="20.25" x14ac:dyDescent="0.3">
      <c r="A8" s="188" t="s">
        <v>14</v>
      </c>
      <c r="B8" s="188"/>
      <c r="C8" s="110"/>
      <c r="D8" s="110"/>
      <c r="E8" s="110"/>
      <c r="F8" s="110"/>
      <c r="G8" s="111"/>
      <c r="H8" s="111"/>
      <c r="I8" s="111"/>
    </row>
    <row r="9" spans="1:9" s="7" customFormat="1" ht="15.6" customHeight="1" x14ac:dyDescent="0.25">
      <c r="A9" s="189" t="s">
        <v>24</v>
      </c>
      <c r="B9" s="189" t="s">
        <v>25</v>
      </c>
      <c r="C9" s="189" t="s">
        <v>12</v>
      </c>
      <c r="D9" s="189" t="s">
        <v>92</v>
      </c>
      <c r="E9" s="189" t="s">
        <v>104</v>
      </c>
      <c r="F9" s="189" t="s">
        <v>105</v>
      </c>
      <c r="G9" s="183" t="s">
        <v>13</v>
      </c>
      <c r="H9" s="183"/>
      <c r="I9" s="112"/>
    </row>
    <row r="10" spans="1:9" s="7" customFormat="1" ht="91.15" customHeight="1" x14ac:dyDescent="0.25">
      <c r="A10" s="190"/>
      <c r="B10" s="190"/>
      <c r="C10" s="190"/>
      <c r="D10" s="191"/>
      <c r="E10" s="191"/>
      <c r="F10" s="191"/>
      <c r="G10" s="112" t="s">
        <v>93</v>
      </c>
      <c r="H10" s="113" t="s">
        <v>94</v>
      </c>
      <c r="I10" s="113" t="s">
        <v>95</v>
      </c>
    </row>
    <row r="11" spans="1:9" x14ac:dyDescent="0.3">
      <c r="A11" s="114">
        <v>1</v>
      </c>
      <c r="B11" s="114">
        <v>2</v>
      </c>
      <c r="C11" s="114">
        <v>3</v>
      </c>
      <c r="D11" s="114">
        <v>4</v>
      </c>
      <c r="E11" s="114">
        <v>5</v>
      </c>
      <c r="F11" s="114">
        <v>6</v>
      </c>
      <c r="G11" s="113" t="s">
        <v>96</v>
      </c>
      <c r="H11" s="113" t="s">
        <v>97</v>
      </c>
      <c r="I11" s="113"/>
    </row>
    <row r="12" spans="1:9" ht="44.65" customHeight="1" x14ac:dyDescent="0.3">
      <c r="A12" s="115" t="s">
        <v>59</v>
      </c>
      <c r="B12" s="115"/>
      <c r="C12" s="115"/>
      <c r="D12" s="184" t="s">
        <v>106</v>
      </c>
      <c r="E12" s="185"/>
      <c r="F12" s="139">
        <f>F13</f>
        <v>10571650</v>
      </c>
      <c r="G12" s="119">
        <f>G13</f>
        <v>10571650</v>
      </c>
      <c r="H12" s="117">
        <f t="shared" ref="H12:I13" si="0">H13</f>
        <v>0</v>
      </c>
      <c r="I12" s="117">
        <f t="shared" si="0"/>
        <v>0</v>
      </c>
    </row>
    <row r="13" spans="1:9" ht="44.65" customHeight="1" x14ac:dyDescent="0.3">
      <c r="A13" s="115" t="s">
        <v>60</v>
      </c>
      <c r="B13" s="118"/>
      <c r="C13" s="118"/>
      <c r="D13" s="184" t="s">
        <v>106</v>
      </c>
      <c r="E13" s="185"/>
      <c r="F13" s="139">
        <f>F14+F15</f>
        <v>10571650</v>
      </c>
      <c r="G13" s="119">
        <f>G14+G15</f>
        <v>10571650</v>
      </c>
      <c r="H13" s="116">
        <f t="shared" si="0"/>
        <v>0</v>
      </c>
      <c r="I13" s="116">
        <f t="shared" si="0"/>
        <v>0</v>
      </c>
    </row>
    <row r="14" spans="1:9" ht="188.45" customHeight="1" x14ac:dyDescent="0.3">
      <c r="A14" s="118" t="s">
        <v>63</v>
      </c>
      <c r="B14" s="118" t="s">
        <v>64</v>
      </c>
      <c r="C14" s="121">
        <v>1060</v>
      </c>
      <c r="D14" s="181" t="s">
        <v>62</v>
      </c>
      <c r="E14" s="182"/>
      <c r="F14" s="119">
        <v>4332560</v>
      </c>
      <c r="G14" s="119">
        <v>4332560</v>
      </c>
      <c r="H14" s="120"/>
      <c r="I14" s="120"/>
    </row>
    <row r="15" spans="1:9" ht="188.45" customHeight="1" x14ac:dyDescent="0.3">
      <c r="A15" s="118" t="s">
        <v>66</v>
      </c>
      <c r="B15" s="118">
        <v>3222</v>
      </c>
      <c r="C15" s="121">
        <v>1060</v>
      </c>
      <c r="D15" s="181" t="s">
        <v>107</v>
      </c>
      <c r="E15" s="182" t="s">
        <v>98</v>
      </c>
      <c r="F15" s="119">
        <v>6239090</v>
      </c>
      <c r="G15" s="119">
        <v>6239090</v>
      </c>
      <c r="H15" s="120"/>
      <c r="I15" s="120"/>
    </row>
    <row r="16" spans="1:9" x14ac:dyDescent="0.3">
      <c r="A16" s="122"/>
      <c r="B16" s="118"/>
      <c r="C16" s="118"/>
      <c r="D16" s="123"/>
      <c r="E16" s="124" t="s">
        <v>99</v>
      </c>
      <c r="F16" s="139">
        <f>F12</f>
        <v>10571650</v>
      </c>
      <c r="G16" s="119">
        <f>G12</f>
        <v>10571650</v>
      </c>
      <c r="H16" s="125">
        <f t="shared" ref="H16:I16" si="1">H12</f>
        <v>0</v>
      </c>
      <c r="I16" s="125">
        <f t="shared" si="1"/>
        <v>0</v>
      </c>
    </row>
    <row r="17" spans="1:9" x14ac:dyDescent="0.3">
      <c r="A17" s="126"/>
      <c r="B17" s="127"/>
      <c r="C17" s="127"/>
      <c r="D17" s="128"/>
      <c r="E17" s="129"/>
      <c r="F17" s="130"/>
      <c r="G17" s="131"/>
      <c r="H17" s="131"/>
      <c r="I17" s="131"/>
    </row>
    <row r="18" spans="1:9" s="135" customFormat="1" x14ac:dyDescent="0.3">
      <c r="A18" s="132"/>
      <c r="B18" s="133"/>
      <c r="C18" s="134"/>
      <c r="D18" s="135" t="s">
        <v>100</v>
      </c>
      <c r="F18" s="136" t="s">
        <v>23</v>
      </c>
      <c r="G18" s="108"/>
      <c r="H18" s="108"/>
      <c r="I18" s="108"/>
    </row>
    <row r="19" spans="1:9" x14ac:dyDescent="0.3">
      <c r="A19" s="133"/>
      <c r="G19" s="137"/>
      <c r="H19" s="137"/>
      <c r="I19" s="137"/>
    </row>
    <row r="20" spans="1:9" x14ac:dyDescent="0.3">
      <c r="G20" s="138"/>
      <c r="H20" s="138"/>
      <c r="I20" s="138"/>
    </row>
    <row r="21" spans="1:9" x14ac:dyDescent="0.3">
      <c r="G21" s="137"/>
      <c r="H21" s="137"/>
      <c r="I21" s="137"/>
    </row>
    <row r="22" spans="1:9" x14ac:dyDescent="0.3">
      <c r="G22" s="137"/>
      <c r="H22" s="137"/>
      <c r="I22" s="137"/>
    </row>
  </sheetData>
  <mergeCells count="18">
    <mergeCell ref="E1:F1"/>
    <mergeCell ref="E2:F2"/>
    <mergeCell ref="E3:F3"/>
    <mergeCell ref="E4:F4"/>
    <mergeCell ref="D13:E13"/>
    <mergeCell ref="D14:E14"/>
    <mergeCell ref="D15:E15"/>
    <mergeCell ref="G9:H9"/>
    <mergeCell ref="D12:E12"/>
    <mergeCell ref="A6:I6"/>
    <mergeCell ref="A7:B7"/>
    <mergeCell ref="A8:B8"/>
    <mergeCell ref="A9:A10"/>
    <mergeCell ref="B9:B10"/>
    <mergeCell ref="C9:C10"/>
    <mergeCell ref="D9:D10"/>
    <mergeCell ref="E9:E10"/>
    <mergeCell ref="F9:F10"/>
  </mergeCells>
  <pageMargins left="0.59055118110236227" right="0.59055118110236227" top="0.39370078740157483" bottom="0.39370078740157483" header="0" footer="0"/>
  <pageSetup paperSize="9" scale="6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7</vt:i4>
      </vt:variant>
    </vt:vector>
  </HeadingPairs>
  <TitlesOfParts>
    <vt:vector size="12" baseType="lpstr">
      <vt:lpstr>дод 1 доходи</vt:lpstr>
      <vt:lpstr>Дод.2 Фін</vt:lpstr>
      <vt:lpstr>дод 3 видатки</vt:lpstr>
      <vt:lpstr>дод 4 трансф</vt:lpstr>
      <vt:lpstr>дод 5 БР</vt:lpstr>
      <vt:lpstr>'дод 1 доходи'!Заголовки_для_друку</vt:lpstr>
      <vt:lpstr>'дод 3 видатки'!Заголовки_для_друку</vt:lpstr>
      <vt:lpstr>'дод 5 БР'!Заголовки_для_друку</vt:lpstr>
      <vt:lpstr>'дод 1 доходи'!Область_друку</vt:lpstr>
      <vt:lpstr>'дод 3 видатки'!Область_друку</vt:lpstr>
      <vt:lpstr>'дод 5 БР'!Область_друку</vt:lpstr>
      <vt:lpstr>'Дод.2 Фін'!Область_друку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Illichevsk</dc:creator>
  <cp:lastModifiedBy>Irina</cp:lastModifiedBy>
  <cp:lastPrinted>2024-12-03T11:59:35Z</cp:lastPrinted>
  <dcterms:created xsi:type="dcterms:W3CDTF">2004-11-09T10:24:06Z</dcterms:created>
  <dcterms:modified xsi:type="dcterms:W3CDTF">2024-12-04T13:41:52Z</dcterms:modified>
</cp:coreProperties>
</file>