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3 Зміни бюджет 24 ДООПРАЦ\"/>
    </mc:Choice>
  </mc:AlternateContent>
  <xr:revisionPtr revIDLastSave="0" documentId="13_ncr:1_{8D03DA7F-965A-4FDD-8053-8087313379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2" r:id="rId1"/>
  </sheets>
  <definedNames>
    <definedName name="_xlnm.Print_Area" localSheetId="0">'2024'!$A$1:$D$81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D49" i="2" l="1"/>
  <c r="D76" i="2" l="1"/>
  <c r="D71" i="2"/>
  <c r="D38" i="2" l="1"/>
  <c r="D31" i="2"/>
  <c r="D28" i="2"/>
  <c r="D22" i="2" l="1"/>
  <c r="D74" i="2"/>
  <c r="D68" i="2"/>
  <c r="D46" i="2" l="1"/>
  <c r="D42" i="2"/>
  <c r="D55" i="2" l="1"/>
  <c r="D53" i="2"/>
  <c r="D33" i="2"/>
  <c r="D25" i="2"/>
  <c r="D21" i="2"/>
  <c r="D45" i="2" l="1"/>
  <c r="D43" i="2" s="1"/>
  <c r="D39" i="2"/>
  <c r="D19" i="2" l="1"/>
  <c r="D56" i="2" l="1"/>
  <c r="D37" i="2" l="1"/>
  <c r="D27" i="2"/>
  <c r="D29" i="2"/>
  <c r="D73" i="2" l="1"/>
  <c r="D47" i="2"/>
  <c r="D41" i="2"/>
  <c r="D69" i="2" l="1"/>
  <c r="D54" i="2" l="1"/>
  <c r="D52" i="2"/>
  <c r="D60" i="2" s="1"/>
  <c r="D75" i="2" l="1"/>
  <c r="D79" i="2" s="1"/>
  <c r="D70" i="2"/>
  <c r="D67" i="2" l="1"/>
  <c r="D78" i="2" s="1"/>
  <c r="D35" i="2"/>
  <c r="D23" i="2" l="1"/>
  <c r="D59" i="2" s="1"/>
  <c r="D58" i="2" l="1"/>
  <c r="D77" i="2"/>
</calcChain>
</file>

<file path=xl/sharedStrings.xml><?xml version="1.0" encoding="utf-8"?>
<sst xmlns="http://schemas.openxmlformats.org/spreadsheetml/2006/main" count="93" uniqueCount="54">
  <si>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</si>
  <si>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</si>
  <si>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</si>
  <si>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</si>
  <si>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</si>
  <si>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</si>
  <si>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</si>
  <si>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</si>
  <si>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</si>
  <si>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</si>
  <si>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</si>
  <si>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</si>
  <si>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</si>
  <si>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</si>
  <si>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</si>
  <si>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</si>
  <si>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</si>
  <si>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</si>
  <si>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</si>
  <si>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</si>
  <si>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</si>
  <si>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</si>
  <si>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</si>
  <si>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</si>
  <si>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</si>
  <si>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</si>
  <si>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</si>
  <si>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</si>
  <si>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</si>
  <si>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</si>
  <si>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</si>
  <si>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</si>
  <si>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</si>
  <si>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</si>
  <si>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</si>
  <si>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</si>
  <si>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</si>
  <si>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</si>
  <si>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</si>
  <si>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</si>
  <si>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</si>
  <si>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</si>
  <si>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</si>
  <si>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</si>
  <si>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\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</si>
  <si>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</si>
  <si>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</si>
  <si>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</si>
  <si>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</si>
  <si>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</si>
  <si>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</si>
  <si>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</si>
  <si>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Заступник начальника фінансового управління 
- начальник бюджетного відділу                                                                                                 Світлана ПЄРКОВА</t>
  </si>
  <si>
    <t xml:space="preserve">                                                         від  23.12.2024 № 753 -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</si>
</sst>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6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1"/>
  <sheetViews>
    <sheetView tabSelected="1" view="pageBreakPreview" zoomScaleNormal="100" zoomScaleSheetLayoutView="100" workbookViewId="0">
      <selection activeCell="C4" sqref="C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81.6640625" style="1" customWidth="1"/>
    <col min="4" max="4" width="16.44140625" style="1" customWidth="1"/>
    <col min="5" max="16384" width="8.88671875" style="1"/>
  </cols>
  <sheetData>
    <row r="1" spans="1:4">
      <c r="C1" s="46" t="s">
        <v>40</v>
      </c>
      <c r="D1" s="46"/>
    </row>
    <row r="2" spans="1:4" ht="15.6" customHeight="1">
      <c r="C2" s="47" t="s">
        <v>32</v>
      </c>
      <c r="D2" s="47"/>
    </row>
    <row r="3" spans="1:4">
      <c r="C3" s="46" t="s">
        <v>31</v>
      </c>
      <c r="D3" s="46"/>
    </row>
    <row r="4" spans="1:4">
      <c r="C4" s="41" t="s">
        <v>53</v>
      </c>
      <c r="D4" s="41"/>
    </row>
    <row r="5" spans="1:4" ht="8.4" customHeight="1">
      <c r="C5" s="1" t="s">
        <v>44</v>
      </c>
    </row>
    <row r="6" spans="1:4">
      <c r="C6" s="46" t="s">
        <v>34</v>
      </c>
      <c r="D6" s="46"/>
    </row>
    <row r="7" spans="1:4" ht="15.75" customHeight="1">
      <c r="C7" s="47" t="s">
        <v>32</v>
      </c>
      <c r="D7" s="47"/>
    </row>
    <row r="8" spans="1:4">
      <c r="C8" s="46" t="s">
        <v>31</v>
      </c>
      <c r="D8" s="46"/>
    </row>
    <row r="9" spans="1:4">
      <c r="C9" s="46" t="s">
        <v>33</v>
      </c>
      <c r="D9" s="46"/>
    </row>
    <row r="10" spans="1:4" ht="8.4" customHeight="1">
      <c r="C10" s="2"/>
      <c r="D10" s="2"/>
    </row>
    <row r="11" spans="1:4">
      <c r="A11" s="52" t="s">
        <v>27</v>
      </c>
      <c r="B11" s="59"/>
      <c r="C11" s="59"/>
      <c r="D11" s="59"/>
    </row>
    <row r="12" spans="1:4">
      <c r="A12" s="60" t="s">
        <v>20</v>
      </c>
      <c r="B12" s="59"/>
      <c r="C12" s="59"/>
      <c r="D12" s="59"/>
    </row>
    <row r="13" spans="1:4">
      <c r="A13" s="59" t="s">
        <v>0</v>
      </c>
      <c r="B13" s="59"/>
      <c r="C13" s="59"/>
      <c r="D13" s="59"/>
    </row>
    <row r="14" spans="1:4">
      <c r="A14" s="52" t="s">
        <v>1</v>
      </c>
      <c r="B14" s="52"/>
      <c r="C14" s="52"/>
      <c r="D14" s="52"/>
    </row>
    <row r="15" spans="1:4">
      <c r="D15" s="2" t="s">
        <v>2</v>
      </c>
    </row>
    <row r="16" spans="1:4" s="5" customFormat="1" ht="45.6" customHeight="1">
      <c r="A16" s="3" t="s">
        <v>3</v>
      </c>
      <c r="B16" s="55" t="s">
        <v>4</v>
      </c>
      <c r="C16" s="56"/>
      <c r="D16" s="4" t="s">
        <v>5</v>
      </c>
    </row>
    <row r="17" spans="1:4" s="8" customFormat="1" ht="13.2">
      <c r="A17" s="6">
        <v>1</v>
      </c>
      <c r="B17" s="57">
        <v>2</v>
      </c>
      <c r="C17" s="58"/>
      <c r="D17" s="7">
        <v>3</v>
      </c>
    </row>
    <row r="18" spans="1:4">
      <c r="A18" s="50" t="s">
        <v>6</v>
      </c>
      <c r="B18" s="50"/>
      <c r="C18" s="50"/>
      <c r="D18" s="50"/>
    </row>
    <row r="19" spans="1:4" ht="78" customHeight="1">
      <c r="A19" s="9">
        <v>41021400</v>
      </c>
      <c r="B19" s="42" t="s">
        <v>45</v>
      </c>
      <c r="C19" s="43"/>
      <c r="D19" s="10">
        <f>D20</f>
        <v>83518800</v>
      </c>
    </row>
    <row r="20" spans="1:4" ht="24.6" customHeight="1">
      <c r="A20" s="11">
        <v>9900000000</v>
      </c>
      <c r="B20" s="44" t="s">
        <v>7</v>
      </c>
      <c r="C20" s="45"/>
      <c r="D20" s="12">
        <v>83518800</v>
      </c>
    </row>
    <row r="21" spans="1:4" ht="47.4" customHeight="1">
      <c r="A21" s="9">
        <v>41033300</v>
      </c>
      <c r="B21" s="42" t="s">
        <v>47</v>
      </c>
      <c r="C21" s="43"/>
      <c r="D21" s="10">
        <f>D22</f>
        <v>5961200</v>
      </c>
    </row>
    <row r="22" spans="1:4" ht="24.6" customHeight="1">
      <c r="A22" s="11">
        <v>9900000000</v>
      </c>
      <c r="B22" s="44" t="s">
        <v>7</v>
      </c>
      <c r="C22" s="45"/>
      <c r="D22" s="12">
        <f>6815300-854100</f>
        <v>5961200</v>
      </c>
    </row>
    <row r="23" spans="1:4" ht="24" customHeight="1">
      <c r="A23" s="9" t="s">
        <v>25</v>
      </c>
      <c r="B23" s="42" t="s">
        <v>26</v>
      </c>
      <c r="C23" s="43"/>
      <c r="D23" s="10">
        <f>D24</f>
        <v>159192900</v>
      </c>
    </row>
    <row r="24" spans="1:4" ht="24.6" customHeight="1">
      <c r="A24" s="11">
        <v>9900000000</v>
      </c>
      <c r="B24" s="44" t="s">
        <v>7</v>
      </c>
      <c r="C24" s="45"/>
      <c r="D24" s="12">
        <v>159192900</v>
      </c>
    </row>
    <row r="25" spans="1:4" ht="53.4" customHeight="1">
      <c r="A25" s="9">
        <v>41035600</v>
      </c>
      <c r="B25" s="42" t="s">
        <v>48</v>
      </c>
      <c r="C25" s="43"/>
      <c r="D25" s="10">
        <f>D26</f>
        <v>2000000</v>
      </c>
    </row>
    <row r="26" spans="1:4" ht="24.6" customHeight="1">
      <c r="A26" s="11">
        <v>9900000000</v>
      </c>
      <c r="B26" s="44" t="s">
        <v>7</v>
      </c>
      <c r="C26" s="45"/>
      <c r="D26" s="12">
        <v>2000000</v>
      </c>
    </row>
    <row r="27" spans="1:4" s="24" customFormat="1" ht="197.25" customHeight="1">
      <c r="A27" s="40">
        <v>41050400</v>
      </c>
      <c r="B27" s="48" t="s">
        <v>41</v>
      </c>
      <c r="C27" s="49"/>
      <c r="D27" s="10">
        <f>D28</f>
        <v>6191718</v>
      </c>
    </row>
    <row r="28" spans="1:4" ht="26.4" customHeight="1">
      <c r="A28" s="11">
        <v>1510000000</v>
      </c>
      <c r="B28" s="44" t="s">
        <v>28</v>
      </c>
      <c r="C28" s="45"/>
      <c r="D28" s="12">
        <f>1859158+4332560</f>
        <v>6191718</v>
      </c>
    </row>
    <row r="29" spans="1:4" s="24" customFormat="1" ht="145.5" customHeight="1">
      <c r="A29" s="9">
        <v>41050500</v>
      </c>
      <c r="B29" s="42" t="s">
        <v>42</v>
      </c>
      <c r="C29" s="43"/>
      <c r="D29" s="10">
        <f>D30</f>
        <v>4744689</v>
      </c>
    </row>
    <row r="30" spans="1:4" ht="26.4" customHeight="1">
      <c r="A30" s="11">
        <v>1510000000</v>
      </c>
      <c r="B30" s="44" t="s">
        <v>28</v>
      </c>
      <c r="C30" s="45"/>
      <c r="D30" s="12">
        <v>4744689</v>
      </c>
    </row>
    <row r="31" spans="1:4" s="24" customFormat="1" ht="211.5" customHeight="1">
      <c r="A31" s="9">
        <v>41050600</v>
      </c>
      <c r="B31" s="42" t="s">
        <v>50</v>
      </c>
      <c r="C31" s="43"/>
      <c r="D31" s="10">
        <f>D32</f>
        <v>6239090</v>
      </c>
    </row>
    <row r="32" spans="1:4" ht="26.4" customHeight="1">
      <c r="A32" s="11">
        <v>1510000000</v>
      </c>
      <c r="B32" s="44" t="s">
        <v>28</v>
      </c>
      <c r="C32" s="45"/>
      <c r="D32" s="12">
        <v>6239090</v>
      </c>
    </row>
    <row r="33" spans="1:4" ht="78" customHeight="1">
      <c r="A33" s="9">
        <v>41050900</v>
      </c>
      <c r="B33" s="42" t="s">
        <v>49</v>
      </c>
      <c r="C33" s="43"/>
      <c r="D33" s="10">
        <f>D34</f>
        <v>4231735</v>
      </c>
    </row>
    <row r="34" spans="1:4" ht="26.4" customHeight="1">
      <c r="A34" s="11">
        <v>1510000000</v>
      </c>
      <c r="B34" s="44" t="s">
        <v>28</v>
      </c>
      <c r="C34" s="45"/>
      <c r="D34" s="12">
        <v>4231735</v>
      </c>
    </row>
    <row r="35" spans="1:4" ht="36" customHeight="1">
      <c r="A35" s="9">
        <v>41051000</v>
      </c>
      <c r="B35" s="42" t="s">
        <v>29</v>
      </c>
      <c r="C35" s="43"/>
      <c r="D35" s="10">
        <f>D36</f>
        <v>3005640</v>
      </c>
    </row>
    <row r="36" spans="1:4" ht="26.4" customHeight="1">
      <c r="A36" s="11">
        <v>1510000000</v>
      </c>
      <c r="B36" s="44" t="s">
        <v>28</v>
      </c>
      <c r="C36" s="45"/>
      <c r="D36" s="12">
        <v>3005640</v>
      </c>
    </row>
    <row r="37" spans="1:4" s="24" customFormat="1" ht="44.25" customHeight="1">
      <c r="A37" s="9">
        <v>41051200</v>
      </c>
      <c r="B37" s="42" t="s">
        <v>43</v>
      </c>
      <c r="C37" s="43"/>
      <c r="D37" s="10">
        <f>D38</f>
        <v>430630</v>
      </c>
    </row>
    <row r="38" spans="1:4" ht="26.4" customHeight="1">
      <c r="A38" s="11">
        <v>1510000000</v>
      </c>
      <c r="B38" s="44" t="s">
        <v>28</v>
      </c>
      <c r="C38" s="45"/>
      <c r="D38" s="12">
        <f>292110+138520</f>
        <v>430630</v>
      </c>
    </row>
    <row r="39" spans="1:4" s="24" customFormat="1" ht="55.2" customHeight="1">
      <c r="A39" s="9">
        <v>41051400</v>
      </c>
      <c r="B39" s="42" t="s">
        <v>46</v>
      </c>
      <c r="C39" s="43"/>
      <c r="D39" s="10">
        <f>D40</f>
        <v>2361528</v>
      </c>
    </row>
    <row r="40" spans="1:4" ht="26.4" customHeight="1">
      <c r="A40" s="11">
        <v>1510000000</v>
      </c>
      <c r="B40" s="44" t="s">
        <v>28</v>
      </c>
      <c r="C40" s="45"/>
      <c r="D40" s="12">
        <v>2361528</v>
      </c>
    </row>
    <row r="41" spans="1:4" s="24" customFormat="1" ht="51.6" customHeight="1">
      <c r="A41" s="9">
        <v>41051700</v>
      </c>
      <c r="B41" s="42" t="s">
        <v>38</v>
      </c>
      <c r="C41" s="43"/>
      <c r="D41" s="10">
        <f>D42</f>
        <v>367454</v>
      </c>
    </row>
    <row r="42" spans="1:4" ht="21.6" customHeight="1">
      <c r="A42" s="11">
        <v>1510000000</v>
      </c>
      <c r="B42" s="44" t="s">
        <v>28</v>
      </c>
      <c r="C42" s="45"/>
      <c r="D42" s="12">
        <f>97284+270170</f>
        <v>367454</v>
      </c>
    </row>
    <row r="43" spans="1:4" ht="24.6" customHeight="1">
      <c r="A43" s="9" t="s">
        <v>21</v>
      </c>
      <c r="B43" s="42" t="s">
        <v>22</v>
      </c>
      <c r="C43" s="43"/>
      <c r="D43" s="10">
        <f>D44+D45+D46</f>
        <v>18786897</v>
      </c>
    </row>
    <row r="44" spans="1:4" ht="24" customHeight="1">
      <c r="A44" s="11">
        <v>1510000000</v>
      </c>
      <c r="B44" s="44" t="s">
        <v>28</v>
      </c>
      <c r="C44" s="45"/>
      <c r="D44" s="12">
        <f>28720+182216+306529+15000000+314028+137590-98700+52338-12824</f>
        <v>15909897</v>
      </c>
    </row>
    <row r="45" spans="1:4" ht="21" customHeight="1">
      <c r="A45" s="11">
        <v>1551900000</v>
      </c>
      <c r="B45" s="44" t="s">
        <v>24</v>
      </c>
      <c r="C45" s="45"/>
      <c r="D45" s="12">
        <f>794600+100000</f>
        <v>894600</v>
      </c>
    </row>
    <row r="46" spans="1:4" ht="24.6" customHeight="1">
      <c r="A46" s="31">
        <v>1554500000</v>
      </c>
      <c r="B46" s="44" t="s">
        <v>23</v>
      </c>
      <c r="C46" s="45"/>
      <c r="D46" s="32">
        <f>1482400+2000000-1000000-500000</f>
        <v>1982400</v>
      </c>
    </row>
    <row r="47" spans="1:4" s="24" customFormat="1" ht="49.95" customHeight="1">
      <c r="A47" s="38">
        <v>41057700</v>
      </c>
      <c r="B47" s="42" t="s">
        <v>39</v>
      </c>
      <c r="C47" s="43"/>
      <c r="D47" s="39">
        <f>D48</f>
        <v>103944</v>
      </c>
    </row>
    <row r="48" spans="1:4" ht="22.2" customHeight="1">
      <c r="A48" s="11">
        <v>1510000000</v>
      </c>
      <c r="B48" s="44" t="s">
        <v>28</v>
      </c>
      <c r="C48" s="45"/>
      <c r="D48" s="12">
        <v>103944</v>
      </c>
    </row>
    <row r="49" spans="1:4" s="24" customFormat="1" ht="58.8" customHeight="1">
      <c r="A49" s="40">
        <v>41059300</v>
      </c>
      <c r="B49" s="53" t="s">
        <v>51</v>
      </c>
      <c r="C49" s="54"/>
      <c r="D49" s="39">
        <f>D50</f>
        <v>16126</v>
      </c>
    </row>
    <row r="50" spans="1:4" ht="22.2" customHeight="1">
      <c r="A50" s="11">
        <v>1510000000</v>
      </c>
      <c r="B50" s="44" t="s">
        <v>28</v>
      </c>
      <c r="C50" s="45"/>
      <c r="D50" s="12">
        <v>16126</v>
      </c>
    </row>
    <row r="51" spans="1:4" ht="23.4" customHeight="1">
      <c r="A51" s="50" t="s">
        <v>19</v>
      </c>
      <c r="B51" s="50"/>
      <c r="C51" s="50"/>
      <c r="D51" s="50"/>
    </row>
    <row r="52" spans="1:4" s="24" customFormat="1" ht="33.6" customHeight="1">
      <c r="A52" s="9">
        <v>41051100</v>
      </c>
      <c r="B52" s="42" t="s">
        <v>36</v>
      </c>
      <c r="C52" s="43"/>
      <c r="D52" s="10">
        <f>D53</f>
        <v>3364219</v>
      </c>
    </row>
    <row r="53" spans="1:4" ht="22.2" customHeight="1">
      <c r="A53" s="11">
        <v>1510000000</v>
      </c>
      <c r="B53" s="44" t="s">
        <v>28</v>
      </c>
      <c r="C53" s="45"/>
      <c r="D53" s="12">
        <f>1532916+1831303</f>
        <v>3364219</v>
      </c>
    </row>
    <row r="54" spans="1:4" s="24" customFormat="1" ht="33.6" customHeight="1">
      <c r="A54" s="9">
        <v>41053400</v>
      </c>
      <c r="B54" s="42" t="s">
        <v>37</v>
      </c>
      <c r="C54" s="43"/>
      <c r="D54" s="10">
        <f>D55</f>
        <v>26891342</v>
      </c>
    </row>
    <row r="55" spans="1:4" ht="22.95" customHeight="1">
      <c r="A55" s="11">
        <v>1510000000</v>
      </c>
      <c r="B55" s="44" t="s">
        <v>28</v>
      </c>
      <c r="C55" s="45"/>
      <c r="D55" s="12">
        <f>26491442+399900</f>
        <v>26891342</v>
      </c>
    </row>
    <row r="56" spans="1:4" ht="24.6" customHeight="1">
      <c r="A56" s="9" t="s">
        <v>21</v>
      </c>
      <c r="B56" s="42" t="s">
        <v>22</v>
      </c>
      <c r="C56" s="43"/>
      <c r="D56" s="10">
        <f>D57</f>
        <v>2000000</v>
      </c>
    </row>
    <row r="57" spans="1:4" ht="24" customHeight="1">
      <c r="A57" s="11">
        <v>1510000000</v>
      </c>
      <c r="B57" s="44" t="s">
        <v>28</v>
      </c>
      <c r="C57" s="45"/>
      <c r="D57" s="12">
        <v>2000000</v>
      </c>
    </row>
    <row r="58" spans="1:4" ht="25.2" customHeight="1">
      <c r="A58" s="14" t="s">
        <v>8</v>
      </c>
      <c r="B58" s="15" t="s">
        <v>15</v>
      </c>
      <c r="C58" s="13"/>
      <c r="D58" s="16">
        <f>D59+D60</f>
        <v>329407912</v>
      </c>
    </row>
    <row r="59" spans="1:4" ht="25.2" customHeight="1">
      <c r="A59" s="14" t="s">
        <v>8</v>
      </c>
      <c r="B59" s="15" t="s">
        <v>9</v>
      </c>
      <c r="C59" s="13"/>
      <c r="D59" s="16">
        <f>D19+D21+D23+D25+D27+D29+D31+D33+D35+D37+D39+D41+D43+D47+D49</f>
        <v>297152351</v>
      </c>
    </row>
    <row r="60" spans="1:4" ht="25.2" customHeight="1">
      <c r="A60" s="14" t="s">
        <v>8</v>
      </c>
      <c r="B60" s="15" t="s">
        <v>18</v>
      </c>
      <c r="C60" s="13"/>
      <c r="D60" s="16">
        <f>D52+D54+D56</f>
        <v>32255561</v>
      </c>
    </row>
    <row r="61" spans="1:4" ht="6" customHeight="1"/>
    <row r="62" spans="1:4" ht="16.95" customHeight="1">
      <c r="A62" s="52" t="s">
        <v>10</v>
      </c>
      <c r="B62" s="52"/>
      <c r="C62" s="52"/>
      <c r="D62" s="52"/>
    </row>
    <row r="63" spans="1:4" ht="14.4" customHeight="1">
      <c r="A63" s="17"/>
      <c r="D63" s="2" t="s">
        <v>2</v>
      </c>
    </row>
    <row r="64" spans="1:4" s="5" customFormat="1" ht="72">
      <c r="A64" s="18" t="s">
        <v>11</v>
      </c>
      <c r="B64" s="18" t="s">
        <v>12</v>
      </c>
      <c r="C64" s="18" t="s">
        <v>13</v>
      </c>
      <c r="D64" s="18" t="s">
        <v>5</v>
      </c>
    </row>
    <row r="65" spans="1:4" s="8" customFormat="1" ht="13.2">
      <c r="A65" s="19">
        <v>1</v>
      </c>
      <c r="B65" s="19">
        <v>2</v>
      </c>
      <c r="C65" s="19">
        <v>3</v>
      </c>
      <c r="D65" s="19">
        <v>4</v>
      </c>
    </row>
    <row r="66" spans="1:4">
      <c r="A66" s="51" t="s">
        <v>14</v>
      </c>
      <c r="B66" s="51"/>
      <c r="C66" s="51"/>
      <c r="D66" s="51"/>
    </row>
    <row r="67" spans="1:4" ht="21.6" customHeight="1">
      <c r="A67" s="26">
        <v>3719770</v>
      </c>
      <c r="B67" s="33">
        <v>9770</v>
      </c>
      <c r="C67" s="34" t="s">
        <v>22</v>
      </c>
      <c r="D67" s="28">
        <f>D68+D69</f>
        <v>4124000</v>
      </c>
    </row>
    <row r="68" spans="1:4" ht="21.6" customHeight="1">
      <c r="A68" s="11">
        <v>1510000000</v>
      </c>
      <c r="B68" s="35">
        <v>9770</v>
      </c>
      <c r="C68" s="36" t="s">
        <v>28</v>
      </c>
      <c r="D68" s="37">
        <f>1261500+2237000+309000-283500</f>
        <v>3524000</v>
      </c>
    </row>
    <row r="69" spans="1:4" ht="21.6" customHeight="1">
      <c r="A69" s="11">
        <v>1532720000</v>
      </c>
      <c r="B69" s="35">
        <v>9770</v>
      </c>
      <c r="C69" s="36" t="s">
        <v>30</v>
      </c>
      <c r="D69" s="21">
        <f>300000+300000</f>
        <v>600000</v>
      </c>
    </row>
    <row r="70" spans="1:4" ht="31.2">
      <c r="A70" s="26">
        <v>3719800</v>
      </c>
      <c r="B70" s="26">
        <v>9800</v>
      </c>
      <c r="C70" s="29" t="s">
        <v>35</v>
      </c>
      <c r="D70" s="28">
        <f>D71</f>
        <v>14967460</v>
      </c>
    </row>
    <row r="71" spans="1:4" ht="23.4" customHeight="1">
      <c r="A71" s="20">
        <v>9900000000</v>
      </c>
      <c r="B71" s="25">
        <v>9800</v>
      </c>
      <c r="C71" s="27" t="s">
        <v>7</v>
      </c>
      <c r="D71" s="21">
        <f>190000+3950000+1835334+26400+1000000+2000000+295600+2377680+2949666+172780+170000</f>
        <v>14967460</v>
      </c>
    </row>
    <row r="72" spans="1:4">
      <c r="A72" s="51" t="s">
        <v>16</v>
      </c>
      <c r="B72" s="51"/>
      <c r="C72" s="51"/>
      <c r="D72" s="51"/>
    </row>
    <row r="73" spans="1:4" ht="22.95" customHeight="1">
      <c r="A73" s="26">
        <v>3719770</v>
      </c>
      <c r="B73" s="33">
        <v>9770</v>
      </c>
      <c r="C73" s="34" t="s">
        <v>22</v>
      </c>
      <c r="D73" s="28">
        <f>D74</f>
        <v>2083500</v>
      </c>
    </row>
    <row r="74" spans="1:4" ht="22.95" customHeight="1">
      <c r="A74" s="11">
        <v>1510000000</v>
      </c>
      <c r="B74" s="35">
        <v>9770</v>
      </c>
      <c r="C74" s="36" t="s">
        <v>28</v>
      </c>
      <c r="D74" s="37">
        <f>1800000+283500</f>
        <v>2083500</v>
      </c>
    </row>
    <row r="75" spans="1:4" ht="31.2">
      <c r="A75" s="26">
        <v>3719800</v>
      </c>
      <c r="B75" s="26">
        <v>9800</v>
      </c>
      <c r="C75" s="29" t="s">
        <v>35</v>
      </c>
      <c r="D75" s="28">
        <f>D76</f>
        <v>76061943</v>
      </c>
    </row>
    <row r="76" spans="1:4" ht="24.6" customHeight="1">
      <c r="A76" s="20">
        <v>9900000000</v>
      </c>
      <c r="B76" s="25">
        <v>9800</v>
      </c>
      <c r="C76" s="27" t="s">
        <v>7</v>
      </c>
      <c r="D76" s="21">
        <f>1300000+13350000+1902000+950000+4750000+1943963+3200000+2204400+5202404+12100000+6000000+1000000+9943000+101456+8457500-172780+3000000+830000</f>
        <v>76061943</v>
      </c>
    </row>
    <row r="77" spans="1:4" ht="21.6" customHeight="1">
      <c r="A77" s="22" t="s">
        <v>8</v>
      </c>
      <c r="B77" s="22" t="s">
        <v>8</v>
      </c>
      <c r="C77" s="15" t="s">
        <v>17</v>
      </c>
      <c r="D77" s="23">
        <f>D78+D79</f>
        <v>97236903</v>
      </c>
    </row>
    <row r="78" spans="1:4" ht="21.6" customHeight="1">
      <c r="A78" s="22" t="s">
        <v>8</v>
      </c>
      <c r="B78" s="22" t="s">
        <v>8</v>
      </c>
      <c r="C78" s="30" t="s">
        <v>9</v>
      </c>
      <c r="D78" s="23">
        <f>D67+D70</f>
        <v>19091460</v>
      </c>
    </row>
    <row r="79" spans="1:4" ht="21.6" customHeight="1">
      <c r="A79" s="22" t="s">
        <v>8</v>
      </c>
      <c r="B79" s="22" t="s">
        <v>8</v>
      </c>
      <c r="C79" s="30" t="s">
        <v>18</v>
      </c>
      <c r="D79" s="23">
        <f>D73+D75</f>
        <v>78145443</v>
      </c>
    </row>
    <row r="81" spans="1:4" ht="31.8" customHeight="1">
      <c r="A81" s="47" t="s">
        <v>52</v>
      </c>
      <c r="B81" s="46"/>
      <c r="C81" s="46"/>
      <c r="D81" s="46"/>
    </row>
  </sheetData>
  <mergeCells count="57">
    <mergeCell ref="B49:C49"/>
    <mergeCell ref="B50:C50"/>
    <mergeCell ref="B40:C40"/>
    <mergeCell ref="B44:C44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35:C35"/>
    <mergeCell ref="B36:C36"/>
    <mergeCell ref="B38:C38"/>
    <mergeCell ref="B19:C19"/>
    <mergeCell ref="B20:C20"/>
    <mergeCell ref="B39:C39"/>
    <mergeCell ref="B45:C45"/>
    <mergeCell ref="A81:D81"/>
    <mergeCell ref="B52:C52"/>
    <mergeCell ref="B53:C53"/>
    <mergeCell ref="A51:D51"/>
    <mergeCell ref="B46:C46"/>
    <mergeCell ref="A72:D72"/>
    <mergeCell ref="A62:D62"/>
    <mergeCell ref="A66:D66"/>
    <mergeCell ref="B54:C54"/>
    <mergeCell ref="B55:C55"/>
    <mergeCell ref="B47:C47"/>
    <mergeCell ref="B48:C48"/>
    <mergeCell ref="B56:C56"/>
    <mergeCell ref="B57:C57"/>
    <mergeCell ref="C1:D1"/>
    <mergeCell ref="C2:D2"/>
    <mergeCell ref="C3:D3"/>
    <mergeCell ref="B43:C43"/>
    <mergeCell ref="C6:D6"/>
    <mergeCell ref="C9:D9"/>
    <mergeCell ref="B23:C23"/>
    <mergeCell ref="B24:C24"/>
    <mergeCell ref="B41:C41"/>
    <mergeCell ref="B42:C42"/>
    <mergeCell ref="B27:C27"/>
    <mergeCell ref="B28:C28"/>
    <mergeCell ref="B30:C30"/>
    <mergeCell ref="B29:C29"/>
    <mergeCell ref="B37:C37"/>
    <mergeCell ref="B34:C34"/>
    <mergeCell ref="B21:C21"/>
    <mergeCell ref="B22:C22"/>
    <mergeCell ref="B25:C25"/>
    <mergeCell ref="B26:C26"/>
    <mergeCell ref="B33:C33"/>
    <mergeCell ref="B32:C32"/>
    <mergeCell ref="B31:C31"/>
  </mergeCells>
  <printOptions horizontalCentered="1"/>
  <pageMargins left="0.70866141732283472" right="0.70866141732283472" top="0.74803149606299213" bottom="0.15748031496062992" header="0.31496062992125984" footer="0.31496062992125984"/>
  <pageSetup paperSize="9" scale="57" fitToHeight="2" orientation="portrait" r:id="rId1"/>
  <headerFooter differentFirst="1">
    <oddHeader>&amp;C&amp;P</oddHeader>
  </headerFooter>
  <rowBreaks count="2" manualBreakCount="2">
    <brk id="61" max="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2024-12-16T06:59:12Z</cp:lastPrinted>
  <dcterms:created xsi:type="dcterms:W3CDTF">2021-05-14T07:29:19Z</dcterms:created>
  <dcterms:modified xsi:type="dcterms:W3CDTF">2024-12-24T07:35:44Z</dcterms:modified>
</cp:coreProperties>
</file>