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80 Зміни бюджет 25 р\"/>
    </mc:Choice>
  </mc:AlternateContent>
  <xr:revisionPtr revIDLastSave="0" documentId="13_ncr:1_{ABAC8DA0-412C-4D98-B069-DAD38F70162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9" l="1"/>
  <c r="G69" i="19" l="1"/>
  <c r="H71" i="19" l="1"/>
  <c r="H70" i="19" s="1"/>
  <c r="I71" i="19"/>
  <c r="G76" i="19"/>
  <c r="F76" i="19"/>
  <c r="G73" i="19"/>
  <c r="F73" i="19"/>
  <c r="I70" i="19"/>
  <c r="H62" i="19"/>
  <c r="H61" i="19" s="1"/>
  <c r="I62" i="19"/>
  <c r="G64" i="19"/>
  <c r="G62" i="19" s="1"/>
  <c r="G61" i="19" s="1"/>
  <c r="F64" i="19"/>
  <c r="F62" i="19" s="1"/>
  <c r="F61" i="19" s="1"/>
  <c r="I61" i="19"/>
  <c r="H25" i="19"/>
  <c r="I25" i="19"/>
  <c r="G56" i="19"/>
  <c r="H56" i="19"/>
  <c r="H37" i="19" s="1"/>
  <c r="F56" i="19"/>
  <c r="I56" i="19"/>
  <c r="I37" i="19" s="1"/>
  <c r="F72" i="19" l="1"/>
  <c r="F71" i="19" s="1"/>
  <c r="F70" i="19" s="1"/>
  <c r="G72" i="19"/>
  <c r="G71" i="19" s="1"/>
  <c r="G70" i="19"/>
  <c r="G51" i="19"/>
  <c r="G43" i="19" s="1"/>
  <c r="F51" i="19"/>
  <c r="F43" i="19" s="1"/>
  <c r="G39" i="19"/>
  <c r="F39" i="19"/>
  <c r="I36" i="19"/>
  <c r="H36" i="19"/>
  <c r="G30" i="19"/>
  <c r="G25" i="19" s="1"/>
  <c r="F30" i="19"/>
  <c r="F25" i="19" s="1"/>
  <c r="H16" i="19"/>
  <c r="I16" i="19"/>
  <c r="G19" i="19"/>
  <c r="G16" i="19" s="1"/>
  <c r="F19" i="19"/>
  <c r="F16" i="19" s="1"/>
  <c r="F38" i="19" l="1"/>
  <c r="G38" i="19"/>
  <c r="G24" i="19"/>
  <c r="G37" i="19" l="1"/>
  <c r="G36" i="19" s="1"/>
  <c r="F37" i="19"/>
  <c r="F36" i="19" s="1"/>
  <c r="F24" i="19"/>
  <c r="H24" i="19"/>
  <c r="I24" i="19"/>
  <c r="G15" i="19"/>
  <c r="G78" i="19" s="1"/>
  <c r="I15" i="19" l="1"/>
  <c r="I78" i="19" s="1"/>
  <c r="H15" i="19"/>
  <c r="H78" i="19" s="1"/>
  <c r="F15" i="19" l="1"/>
  <c r="F78" i="19" s="1"/>
</calcChain>
</file>

<file path=xl/sharedStrings.xml><?xml version="1.0" encoding="utf-8"?>
<sst xmlns="http://schemas.openxmlformats.org/spreadsheetml/2006/main" count="187" uniqueCount="156">
  <si>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</si>
  <si>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</si>
  <si>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</si>
  <si>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</si>
  <si>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</si>
  <si>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</si>
  <si>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</si>
  <si>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</si>
  <si>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</si>
  <si>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</si>
  <si>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</si>
  <si>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</si>
  <si>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</si>
  <si>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</si>
  <si>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</si>
  <si>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</si>
  <si>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</si>
  <si>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</si>
  <si>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</si>
  <si>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</si>
  <si>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</si>
  <si>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</si>
  <si>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</si>
  <si>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</si>
  <si>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</si>
  <si>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</si>
  <si>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</si>
  <si>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</si>
  <si>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</si>
  <si>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</si>
  <si>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</si>
  <si>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</si>
  <si>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</si>
  <si>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</si>
  <si>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</si>
  <si>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</si>
  <si>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</si>
  <si>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</si>
  <si>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</si>
  <si>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</si>
  <si>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>Капітальний ремонт укриття, розташованого за адресою: Одеська область, Одеський район, місто Чорноморськ, проспект Миру, 15-Б / виготовлення проектно-кошторисної документації</t>
  </si>
  <si>
    <t xml:space="preserve">                                                                                        Додаток 7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</si>
  <si>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</si>
  <si>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</si>
  <si>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</si>
  <si>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</si>
  <si>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</si>
  <si>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</si>
  <si>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Капітальний ремонт (заміна) ліфту пасажирського для лікувально-профілактичних установ, реєстраційний № 6342, у будівлі стаціонару Літ."А" встановленого біля відділення АcПІТ Комунального некомерційного підприємства "Чорноморська лікарня" Чорноморської міської ради Одеського району Одеської області за адресою: 68004, Одеська область, Одеський район, м.Чорноморськ, вул.Віталія Шума, 4 (літ. "А")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</si>
  <si>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</si>
  <si>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</si>
  <si>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</si>
  <si>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</si>
  <si>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</si>
  <si>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</si>
  <si>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</si>
  <si>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</si>
  <si>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</si>
  <si>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</si>
  <si>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</si>
  <si>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</si>
  <si>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</si>
  <si>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</si>
  <si>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</si>
  <si>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</si>
  <si>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</si>
  <si>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</si>
  <si>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</si>
  <si>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</si>
  <si>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</si>
  <si>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</si>
  <si>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</si>
  <si>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</si>
  <si>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</si>
  <si>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</si>
  <si>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</si>
  <si>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</si>
  <si>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</si>
  <si>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</si>
  <si>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Капітальний ремонт  стилобатної частини підвального поверху з улаштуванням заходів  гідроізоляції в найпростішому укритті Чорноморського ліцею № 6, розташованого за адресою: місто Чорноморськ, вулиця Спортивна, 3А</t>
  </si>
  <si>
    <t>Капітальний ремонт підвального приміщення  з пристосуванням під СПП з властивостями ПРУ в будівлі закладу дошкільної освіти № 4 Чорноморської міської ради Одеського району Одеської області за адресою Одеська область, Одеський район, м.Чорноморськ, вулиця Олександрійська, 19-А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</si>
  <si>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</si>
  <si>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</si>
  <si>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</si>
  <si>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</si>
  <si>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</si>
  <si>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</si>
  <si>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</si>
  <si>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</si>
  <si>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</si>
  <si>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</si>
  <si>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</si>
  <si>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</si>
  <si>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</si>
  <si>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</si>
  <si>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</si>
  <si>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</si>
  <si>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</si>
  <si>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</si>
  <si>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</si>
  <si>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</si>
  <si>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</si>
  <si>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</si>
  <si>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</si>
  <si>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</si>
  <si>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</si>
  <si>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</si>
  <si>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</si>
  <si>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</si>
  <si>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</si>
  <si>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</si>
  <si>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</si>
  <si>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</si>
  <si>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</si>
  <si>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</si>
  <si>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</si>
  <si>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</si>
  <si>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</si>
  <si>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</si>
  <si>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</si>
  <si>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</si>
  <si>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</si>
  <si>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</si>
  <si>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</si>
  <si>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</si>
  <si>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</si>
  <si>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</si>
  <si>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</si>
  <si>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</si>
  <si>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</si>
  <si>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</si>
  <si>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</si>
  <si>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</si>
  <si>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</si>
  <si>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</si>
  <si>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</si>
  <si>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</si>
  <si>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</si>
  <si>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</si>
  <si>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</si>
  <si>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</si>
  <si>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</si>
  <si>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</si>
  <si>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</si>
  <si>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</si>
  <si>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</si>
  <si>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</si>
  <si>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</si>
  <si>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</si>
  <si>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</si>
  <si>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Матеріально-технічне забезпечення війсчькової частини А0666</t>
  </si>
  <si>
    <t>Матеріально-технічне забезпечення військової частини 3033</t>
  </si>
  <si>
    <t>Міська цільова програма протидії злочинності на території Чорноморської міської територіальної громади на 2025 рік</t>
  </si>
  <si>
    <t xml:space="preserve">Головне управління Національної поліції в Одеській області </t>
  </si>
  <si>
    <t>1218240</t>
  </si>
  <si>
    <t xml:space="preserve">                                                                                        від 28.01.2025  № 780 -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</si>
</sst>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20" fillId="0" borderId="0"/>
  </cellStyleXfs>
  <cellXfs count="65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10" quotePrefix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1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7" xfId="8" xr:uid="{00000000-0005-0000-0000-000008000000}"/>
    <cellStyle name="Обычный 9" xfId="10" xr:uid="{00000000-0005-0000-0000-000009000000}"/>
    <cellStyle name="Обычный_дод 3" xfId="6" xr:uid="{00000000-0005-0000-0000-00000A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topLeftCell="C1" zoomScaleNormal="100" zoomScaleSheetLayoutView="100" workbookViewId="0">
      <selection activeCell="J5" sqref="J5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40" style="5" customWidth="1"/>
    <col min="5" max="5" width="70" style="6" customWidth="1"/>
    <col min="6" max="6" width="24.77734375" style="5" customWidth="1"/>
    <col min="7" max="9" width="24.77734375" style="28" hidden="1" customWidth="1"/>
    <col min="10" max="10" width="24.77734375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41</v>
      </c>
    </row>
    <row r="2" spans="1:11">
      <c r="E2" s="16" t="s">
        <v>14</v>
      </c>
    </row>
    <row r="3" spans="1:11">
      <c r="E3" s="16" t="s">
        <v>155</v>
      </c>
    </row>
    <row r="5" spans="1:11">
      <c r="E5" s="16" t="s">
        <v>42</v>
      </c>
      <c r="F5" s="16"/>
    </row>
    <row r="6" spans="1:11">
      <c r="E6" s="16" t="s">
        <v>14</v>
      </c>
      <c r="F6" s="16"/>
    </row>
    <row r="7" spans="1:11">
      <c r="E7" s="16" t="s">
        <v>43</v>
      </c>
      <c r="F7" s="16"/>
    </row>
    <row r="8" spans="1:11">
      <c r="A8" s="58">
        <v>1558900000</v>
      </c>
      <c r="B8" s="58"/>
    </row>
    <row r="9" spans="1:11">
      <c r="A9" s="59" t="s">
        <v>6</v>
      </c>
      <c r="B9" s="59"/>
      <c r="D9" s="12"/>
    </row>
    <row r="10" spans="1:11" s="3" customFormat="1" ht="45" customHeight="1">
      <c r="A10" s="60" t="s">
        <v>20</v>
      </c>
      <c r="B10" s="60"/>
      <c r="C10" s="60"/>
      <c r="D10" s="60"/>
      <c r="E10" s="60"/>
      <c r="F10" s="60"/>
      <c r="G10" s="60"/>
      <c r="H10" s="60"/>
      <c r="I10" s="60"/>
    </row>
    <row r="11" spans="1:11" s="3" customFormat="1" ht="21">
      <c r="A11" s="7"/>
      <c r="D11" s="8"/>
      <c r="E11" s="9"/>
      <c r="F11" s="8"/>
      <c r="G11" s="29" t="s">
        <v>2</v>
      </c>
      <c r="H11" s="29"/>
      <c r="I11" s="29"/>
    </row>
    <row r="12" spans="1:11" s="16" customFormat="1" ht="15.6" customHeight="1">
      <c r="A12" s="61" t="s">
        <v>3</v>
      </c>
      <c r="B12" s="61" t="s">
        <v>4</v>
      </c>
      <c r="C12" s="61" t="s">
        <v>1</v>
      </c>
      <c r="D12" s="61" t="s">
        <v>5</v>
      </c>
      <c r="E12" s="61" t="s">
        <v>13</v>
      </c>
      <c r="F12" s="61" t="s">
        <v>15</v>
      </c>
      <c r="G12" s="64" t="s">
        <v>10</v>
      </c>
      <c r="H12" s="64"/>
      <c r="I12" s="64"/>
    </row>
    <row r="13" spans="1:11" s="16" customFormat="1" ht="99.6" customHeight="1">
      <c r="A13" s="62"/>
      <c r="B13" s="62"/>
      <c r="C13" s="62"/>
      <c r="D13" s="63"/>
      <c r="E13" s="63"/>
      <c r="F13" s="63"/>
      <c r="G13" s="30" t="s">
        <v>11</v>
      </c>
      <c r="H13" s="30" t="s">
        <v>12</v>
      </c>
      <c r="I13" s="30" t="s">
        <v>119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31" t="s">
        <v>16</v>
      </c>
      <c r="H14" s="31" t="s">
        <v>17</v>
      </c>
      <c r="I14" s="31" t="s">
        <v>18</v>
      </c>
    </row>
    <row r="15" spans="1:11" s="40" customFormat="1" ht="18.75" customHeight="1">
      <c r="A15" s="38" t="s">
        <v>7</v>
      </c>
      <c r="B15" s="38"/>
      <c r="C15" s="38"/>
      <c r="D15" s="54" t="s">
        <v>9</v>
      </c>
      <c r="E15" s="55"/>
      <c r="F15" s="20">
        <f t="shared" ref="F15:I15" si="0">F16</f>
        <v>11537200</v>
      </c>
      <c r="G15" s="32">
        <f>G16</f>
        <v>11537200</v>
      </c>
      <c r="H15" s="32">
        <f t="shared" si="0"/>
        <v>0</v>
      </c>
      <c r="I15" s="32">
        <f t="shared" si="0"/>
        <v>0</v>
      </c>
      <c r="J15" s="39"/>
      <c r="K15" s="39"/>
    </row>
    <row r="16" spans="1:11" s="40" customFormat="1" ht="18.75" customHeight="1">
      <c r="A16" s="38" t="s">
        <v>8</v>
      </c>
      <c r="B16" s="18"/>
      <c r="C16" s="18"/>
      <c r="D16" s="54" t="s">
        <v>9</v>
      </c>
      <c r="E16" s="55"/>
      <c r="F16" s="20">
        <f>F17+F18+F19+F22+F23</f>
        <v>11537200</v>
      </c>
      <c r="G16" s="20">
        <f t="shared" ref="G16:I16" si="1">G17+G18+G19+G22+G23</f>
        <v>11537200</v>
      </c>
      <c r="H16" s="20">
        <f t="shared" si="1"/>
        <v>0</v>
      </c>
      <c r="I16" s="20">
        <f t="shared" si="1"/>
        <v>0</v>
      </c>
      <c r="J16" s="39"/>
    </row>
    <row r="17" spans="1:11" s="40" customFormat="1" ht="144">
      <c r="A17" s="18" t="s">
        <v>44</v>
      </c>
      <c r="B17" s="18" t="s">
        <v>45</v>
      </c>
      <c r="C17" s="18" t="s">
        <v>46</v>
      </c>
      <c r="D17" s="41" t="s">
        <v>47</v>
      </c>
      <c r="E17" s="41" t="s">
        <v>48</v>
      </c>
      <c r="F17" s="24">
        <v>2036600</v>
      </c>
      <c r="G17" s="24">
        <v>2036600</v>
      </c>
      <c r="H17" s="24"/>
      <c r="I17" s="24"/>
      <c r="J17" s="39"/>
    </row>
    <row r="18" spans="1:11" s="40" customFormat="1" ht="108">
      <c r="A18" s="18" t="s">
        <v>49</v>
      </c>
      <c r="B18" s="18" t="s">
        <v>50</v>
      </c>
      <c r="C18" s="18" t="s">
        <v>51</v>
      </c>
      <c r="D18" s="41" t="s">
        <v>52</v>
      </c>
      <c r="E18" s="41" t="s">
        <v>53</v>
      </c>
      <c r="F18" s="24">
        <v>1426100</v>
      </c>
      <c r="G18" s="24">
        <v>1426100</v>
      </c>
      <c r="H18" s="24"/>
      <c r="I18" s="24"/>
      <c r="J18" s="39"/>
    </row>
    <row r="19" spans="1:11" ht="54">
      <c r="A19" s="18" t="s">
        <v>21</v>
      </c>
      <c r="B19" s="18" t="s">
        <v>22</v>
      </c>
      <c r="C19" s="26" t="s">
        <v>24</v>
      </c>
      <c r="D19" s="23" t="s">
        <v>23</v>
      </c>
      <c r="E19" s="27" t="s">
        <v>25</v>
      </c>
      <c r="F19" s="24">
        <f>F20+F21</f>
        <v>7340000</v>
      </c>
      <c r="G19" s="24">
        <f>G20+G21</f>
        <v>7340000</v>
      </c>
      <c r="H19" s="33"/>
      <c r="I19" s="33"/>
    </row>
    <row r="20" spans="1:11" ht="36">
      <c r="A20" s="18"/>
      <c r="B20" s="18"/>
      <c r="C20" s="26"/>
      <c r="D20" s="23"/>
      <c r="E20" s="27" t="s">
        <v>38</v>
      </c>
      <c r="F20" s="24">
        <v>7000000</v>
      </c>
      <c r="G20" s="33">
        <v>7000000</v>
      </c>
      <c r="H20" s="33"/>
      <c r="I20" s="33"/>
    </row>
    <row r="21" spans="1:11" ht="72">
      <c r="A21" s="18"/>
      <c r="B21" s="18"/>
      <c r="C21" s="26"/>
      <c r="D21" s="23"/>
      <c r="E21" s="27" t="s">
        <v>54</v>
      </c>
      <c r="F21" s="24">
        <v>340000</v>
      </c>
      <c r="G21" s="33">
        <v>340000</v>
      </c>
      <c r="H21" s="33"/>
      <c r="I21" s="33"/>
    </row>
    <row r="22" spans="1:11" ht="36">
      <c r="A22" s="18" t="s">
        <v>55</v>
      </c>
      <c r="B22" s="18" t="s">
        <v>56</v>
      </c>
      <c r="C22" s="26" t="s">
        <v>58</v>
      </c>
      <c r="D22" s="23" t="s">
        <v>57</v>
      </c>
      <c r="E22" s="27" t="s">
        <v>59</v>
      </c>
      <c r="F22" s="24">
        <v>534000</v>
      </c>
      <c r="G22" s="33">
        <v>534000</v>
      </c>
      <c r="H22" s="33"/>
      <c r="I22" s="33"/>
    </row>
    <row r="23" spans="1:11" ht="36">
      <c r="A23" s="18" t="s">
        <v>65</v>
      </c>
      <c r="B23" s="18" t="s">
        <v>66</v>
      </c>
      <c r="C23" s="26" t="s">
        <v>67</v>
      </c>
      <c r="D23" s="23" t="s">
        <v>68</v>
      </c>
      <c r="E23" s="27" t="s">
        <v>69</v>
      </c>
      <c r="F23" s="24">
        <v>200500</v>
      </c>
      <c r="G23" s="33">
        <v>200500</v>
      </c>
      <c r="H23" s="33"/>
      <c r="I23" s="33"/>
    </row>
    <row r="24" spans="1:11" s="40" customFormat="1" ht="18.75" customHeight="1">
      <c r="A24" s="38" t="s">
        <v>26</v>
      </c>
      <c r="B24" s="38"/>
      <c r="C24" s="38"/>
      <c r="D24" s="54" t="s">
        <v>37</v>
      </c>
      <c r="E24" s="55"/>
      <c r="F24" s="20">
        <f t="shared" ref="F24:I24" si="2">F25</f>
        <v>14315216</v>
      </c>
      <c r="G24" s="32">
        <f>G25</f>
        <v>14315216</v>
      </c>
      <c r="H24" s="32">
        <f t="shared" si="2"/>
        <v>0</v>
      </c>
      <c r="I24" s="32">
        <f t="shared" si="2"/>
        <v>0</v>
      </c>
      <c r="J24" s="39"/>
      <c r="K24" s="39"/>
    </row>
    <row r="25" spans="1:11" s="40" customFormat="1" ht="18.75" customHeight="1">
      <c r="A25" s="38" t="s">
        <v>27</v>
      </c>
      <c r="B25" s="18"/>
      <c r="C25" s="18"/>
      <c r="D25" s="54" t="s">
        <v>37</v>
      </c>
      <c r="E25" s="55"/>
      <c r="F25" s="20">
        <f>F26+F27+F28+F29+F30</f>
        <v>14315216</v>
      </c>
      <c r="G25" s="20">
        <f t="shared" ref="G25:I25" si="3">G26+G27+G28+G29+G30</f>
        <v>14315216</v>
      </c>
      <c r="H25" s="20">
        <f t="shared" si="3"/>
        <v>0</v>
      </c>
      <c r="I25" s="20">
        <f t="shared" si="3"/>
        <v>0</v>
      </c>
      <c r="J25" s="39"/>
    </row>
    <row r="26" spans="1:11" ht="72">
      <c r="A26" s="18" t="s">
        <v>60</v>
      </c>
      <c r="B26" s="18" t="s">
        <v>61</v>
      </c>
      <c r="C26" s="36" t="s">
        <v>63</v>
      </c>
      <c r="D26" s="23" t="s">
        <v>62</v>
      </c>
      <c r="E26" s="37" t="s">
        <v>64</v>
      </c>
      <c r="F26" s="24">
        <v>1073037</v>
      </c>
      <c r="G26" s="33">
        <v>1073037</v>
      </c>
      <c r="H26" s="33"/>
      <c r="I26" s="33"/>
    </row>
    <row r="27" spans="1:11" ht="72">
      <c r="A27" s="18" t="s">
        <v>28</v>
      </c>
      <c r="B27" s="18" t="s">
        <v>29</v>
      </c>
      <c r="C27" s="36" t="s">
        <v>30</v>
      </c>
      <c r="D27" s="23" t="s">
        <v>31</v>
      </c>
      <c r="E27" s="37" t="s">
        <v>39</v>
      </c>
      <c r="F27" s="24">
        <v>1800000</v>
      </c>
      <c r="G27" s="33">
        <v>1800000</v>
      </c>
      <c r="H27" s="33"/>
      <c r="I27" s="33"/>
    </row>
    <row r="28" spans="1:11" ht="65.400000000000006" customHeight="1">
      <c r="A28" s="18" t="s">
        <v>74</v>
      </c>
      <c r="B28" s="18" t="s">
        <v>70</v>
      </c>
      <c r="C28" s="42" t="s">
        <v>72</v>
      </c>
      <c r="D28" s="56" t="s">
        <v>71</v>
      </c>
      <c r="E28" s="57"/>
      <c r="F28" s="24">
        <v>1304329</v>
      </c>
      <c r="G28" s="33">
        <v>1304329</v>
      </c>
      <c r="H28" s="33"/>
      <c r="I28" s="33"/>
    </row>
    <row r="29" spans="1:11" ht="62.4" customHeight="1">
      <c r="A29" s="18" t="s">
        <v>75</v>
      </c>
      <c r="B29" s="18" t="s">
        <v>76</v>
      </c>
      <c r="C29" s="42" t="s">
        <v>72</v>
      </c>
      <c r="D29" s="56" t="s">
        <v>73</v>
      </c>
      <c r="E29" s="57"/>
      <c r="F29" s="24">
        <v>3043200</v>
      </c>
      <c r="G29" s="33">
        <v>3043200</v>
      </c>
      <c r="H29" s="33"/>
      <c r="I29" s="33"/>
    </row>
    <row r="30" spans="1:11" ht="54">
      <c r="A30" s="18" t="s">
        <v>33</v>
      </c>
      <c r="B30" s="18" t="s">
        <v>36</v>
      </c>
      <c r="C30" s="26" t="s">
        <v>34</v>
      </c>
      <c r="D30" s="23" t="s">
        <v>35</v>
      </c>
      <c r="E30" s="37" t="s">
        <v>25</v>
      </c>
      <c r="F30" s="24">
        <f>SUM(F31:F35)</f>
        <v>7094650</v>
      </c>
      <c r="G30" s="24">
        <f>SUM(G31:G35)</f>
        <v>7094650</v>
      </c>
      <c r="H30" s="33"/>
      <c r="I30" s="33"/>
    </row>
    <row r="31" spans="1:11" ht="72">
      <c r="A31" s="18"/>
      <c r="B31" s="18"/>
      <c r="C31" s="26"/>
      <c r="D31" s="23"/>
      <c r="E31" s="37" t="s">
        <v>40</v>
      </c>
      <c r="F31" s="24">
        <v>200000</v>
      </c>
      <c r="G31" s="33">
        <v>200000</v>
      </c>
      <c r="H31" s="33"/>
      <c r="I31" s="33"/>
    </row>
    <row r="32" spans="1:11" ht="108">
      <c r="A32" s="18"/>
      <c r="B32" s="18"/>
      <c r="C32" s="26"/>
      <c r="D32" s="23"/>
      <c r="E32" s="43" t="s">
        <v>77</v>
      </c>
      <c r="F32" s="24">
        <v>2800119</v>
      </c>
      <c r="G32" s="33">
        <v>2800119</v>
      </c>
      <c r="H32" s="33"/>
      <c r="I32" s="33"/>
    </row>
    <row r="33" spans="1:11" ht="90">
      <c r="A33" s="18"/>
      <c r="B33" s="18"/>
      <c r="C33" s="26"/>
      <c r="D33" s="23"/>
      <c r="E33" s="43" t="s">
        <v>78</v>
      </c>
      <c r="F33" s="24">
        <v>1194216</v>
      </c>
      <c r="G33" s="33">
        <v>1194216</v>
      </c>
      <c r="H33" s="33"/>
      <c r="I33" s="33"/>
    </row>
    <row r="34" spans="1:11" ht="90">
      <c r="A34" s="18"/>
      <c r="B34" s="18"/>
      <c r="C34" s="26"/>
      <c r="D34" s="23"/>
      <c r="E34" s="43" t="s">
        <v>79</v>
      </c>
      <c r="F34" s="24">
        <v>1400315</v>
      </c>
      <c r="G34" s="33">
        <v>1400315</v>
      </c>
      <c r="H34" s="33"/>
      <c r="I34" s="33"/>
    </row>
    <row r="35" spans="1:11" ht="108">
      <c r="A35" s="18"/>
      <c r="B35" s="18"/>
      <c r="C35" s="26"/>
      <c r="D35" s="23"/>
      <c r="E35" s="43" t="s">
        <v>80</v>
      </c>
      <c r="F35" s="24">
        <v>1500000</v>
      </c>
      <c r="G35" s="33">
        <v>1500000</v>
      </c>
      <c r="H35" s="33"/>
      <c r="I35" s="33"/>
    </row>
    <row r="36" spans="1:11" s="40" customFormat="1" ht="38.4" customHeight="1">
      <c r="A36" s="38" t="s">
        <v>81</v>
      </c>
      <c r="B36" s="38"/>
      <c r="C36" s="38"/>
      <c r="D36" s="54" t="s">
        <v>129</v>
      </c>
      <c r="E36" s="55"/>
      <c r="F36" s="20">
        <f t="shared" ref="F36:I36" si="4">F37</f>
        <v>13484725</v>
      </c>
      <c r="G36" s="32">
        <f>G37</f>
        <v>13314725</v>
      </c>
      <c r="H36" s="32">
        <f t="shared" si="4"/>
        <v>0</v>
      </c>
      <c r="I36" s="32">
        <f t="shared" si="4"/>
        <v>170000</v>
      </c>
      <c r="J36" s="39"/>
      <c r="K36" s="39"/>
    </row>
    <row r="37" spans="1:11" s="40" customFormat="1" ht="40.200000000000003" customHeight="1">
      <c r="A37" s="38" t="s">
        <v>82</v>
      </c>
      <c r="B37" s="18"/>
      <c r="C37" s="18"/>
      <c r="D37" s="54" t="s">
        <v>129</v>
      </c>
      <c r="E37" s="55"/>
      <c r="F37" s="20">
        <f>F38+F43+F53+F54+F55+F56+F59+F60</f>
        <v>13484725</v>
      </c>
      <c r="G37" s="20">
        <f t="shared" ref="G37:I37" si="5">G38+G43+G53+G54+G55+G56+G59+G60</f>
        <v>13314725</v>
      </c>
      <c r="H37" s="20">
        <f t="shared" si="5"/>
        <v>0</v>
      </c>
      <c r="I37" s="20">
        <f t="shared" si="5"/>
        <v>170000</v>
      </c>
      <c r="J37" s="39"/>
    </row>
    <row r="38" spans="1:11" ht="36">
      <c r="A38" s="18" t="s">
        <v>83</v>
      </c>
      <c r="B38" s="18" t="s">
        <v>84</v>
      </c>
      <c r="C38" s="26" t="s">
        <v>86</v>
      </c>
      <c r="D38" s="23" t="s">
        <v>85</v>
      </c>
      <c r="E38" s="37" t="s">
        <v>25</v>
      </c>
      <c r="F38" s="24">
        <f>F39</f>
        <v>1660017</v>
      </c>
      <c r="G38" s="24">
        <f>G39</f>
        <v>1660017</v>
      </c>
      <c r="H38" s="33"/>
      <c r="I38" s="33"/>
    </row>
    <row r="39" spans="1:11" ht="90">
      <c r="A39" s="18"/>
      <c r="B39" s="18"/>
      <c r="C39" s="26"/>
      <c r="D39" s="23"/>
      <c r="E39" s="45" t="s">
        <v>90</v>
      </c>
      <c r="F39" s="46">
        <f>F40+F41+F42</f>
        <v>1660017</v>
      </c>
      <c r="G39" s="46">
        <f>G40+G41+G42</f>
        <v>1660017</v>
      </c>
      <c r="H39" s="33"/>
      <c r="I39" s="33"/>
    </row>
    <row r="40" spans="1:11" ht="72">
      <c r="A40" s="18"/>
      <c r="B40" s="18"/>
      <c r="C40" s="26"/>
      <c r="D40" s="23"/>
      <c r="E40" s="47" t="s">
        <v>87</v>
      </c>
      <c r="F40" s="48">
        <v>1578123</v>
      </c>
      <c r="G40" s="48">
        <v>1578123</v>
      </c>
      <c r="H40" s="33"/>
      <c r="I40" s="33"/>
    </row>
    <row r="41" spans="1:11" ht="54">
      <c r="A41" s="18"/>
      <c r="B41" s="18"/>
      <c r="C41" s="26"/>
      <c r="D41" s="23"/>
      <c r="E41" s="47" t="s">
        <v>88</v>
      </c>
      <c r="F41" s="48">
        <v>36894</v>
      </c>
      <c r="G41" s="48">
        <v>36894</v>
      </c>
      <c r="H41" s="33"/>
      <c r="I41" s="33"/>
    </row>
    <row r="42" spans="1:11" ht="54">
      <c r="A42" s="18"/>
      <c r="B42" s="18"/>
      <c r="C42" s="26"/>
      <c r="D42" s="23"/>
      <c r="E42" s="47" t="s">
        <v>89</v>
      </c>
      <c r="F42" s="48">
        <v>45000</v>
      </c>
      <c r="G42" s="48">
        <v>45000</v>
      </c>
      <c r="H42" s="33"/>
      <c r="I42" s="33"/>
    </row>
    <row r="43" spans="1:11" ht="36">
      <c r="A43" s="18" t="s">
        <v>91</v>
      </c>
      <c r="B43" s="18" t="s">
        <v>92</v>
      </c>
      <c r="C43" s="26" t="s">
        <v>94</v>
      </c>
      <c r="D43" s="23" t="s">
        <v>93</v>
      </c>
      <c r="E43" s="37" t="s">
        <v>25</v>
      </c>
      <c r="F43" s="24">
        <f>SUM(F44:F51)</f>
        <v>7215287</v>
      </c>
      <c r="G43" s="24">
        <f>SUM(G44:G51)</f>
        <v>7215287</v>
      </c>
      <c r="H43" s="33"/>
      <c r="I43" s="33"/>
    </row>
    <row r="44" spans="1:11" ht="36">
      <c r="A44" s="18"/>
      <c r="B44" s="18"/>
      <c r="C44" s="26"/>
      <c r="D44" s="23"/>
      <c r="E44" s="45" t="s">
        <v>100</v>
      </c>
      <c r="F44" s="48">
        <v>1503280</v>
      </c>
      <c r="G44" s="48">
        <v>1503280</v>
      </c>
      <c r="H44" s="33"/>
      <c r="I44" s="33"/>
    </row>
    <row r="45" spans="1:11" ht="54">
      <c r="A45" s="18"/>
      <c r="B45" s="18"/>
      <c r="C45" s="26"/>
      <c r="D45" s="23"/>
      <c r="E45" s="45" t="s">
        <v>102</v>
      </c>
      <c r="F45" s="48">
        <v>1444546</v>
      </c>
      <c r="G45" s="48">
        <v>1444546</v>
      </c>
      <c r="H45" s="33"/>
      <c r="I45" s="33"/>
    </row>
    <row r="46" spans="1:11" ht="54">
      <c r="A46" s="18"/>
      <c r="B46" s="18"/>
      <c r="C46" s="26"/>
      <c r="D46" s="23"/>
      <c r="E46" s="45" t="s">
        <v>98</v>
      </c>
      <c r="F46" s="48">
        <v>286470</v>
      </c>
      <c r="G46" s="48">
        <v>286470</v>
      </c>
      <c r="H46" s="33"/>
      <c r="I46" s="33"/>
    </row>
    <row r="47" spans="1:11" ht="54">
      <c r="A47" s="18"/>
      <c r="B47" s="18"/>
      <c r="C47" s="26"/>
      <c r="D47" s="23"/>
      <c r="E47" s="45" t="s">
        <v>99</v>
      </c>
      <c r="F47" s="48">
        <v>122370</v>
      </c>
      <c r="G47" s="48">
        <v>122370</v>
      </c>
      <c r="H47" s="33"/>
      <c r="I47" s="33"/>
    </row>
    <row r="48" spans="1:11" ht="36">
      <c r="A48" s="18"/>
      <c r="B48" s="18"/>
      <c r="C48" s="26"/>
      <c r="D48" s="23"/>
      <c r="E48" s="45" t="s">
        <v>101</v>
      </c>
      <c r="F48" s="48">
        <v>314517</v>
      </c>
      <c r="G48" s="48">
        <v>314517</v>
      </c>
      <c r="H48" s="33"/>
      <c r="I48" s="33"/>
    </row>
    <row r="49" spans="1:11" ht="36">
      <c r="A49" s="18"/>
      <c r="B49" s="18"/>
      <c r="C49" s="26"/>
      <c r="D49" s="23"/>
      <c r="E49" s="45" t="s">
        <v>97</v>
      </c>
      <c r="F49" s="48">
        <v>1448646</v>
      </c>
      <c r="G49" s="48">
        <v>1448646</v>
      </c>
      <c r="H49" s="33"/>
      <c r="I49" s="33"/>
    </row>
    <row r="50" spans="1:11" ht="36">
      <c r="A50" s="18"/>
      <c r="B50" s="18"/>
      <c r="C50" s="26"/>
      <c r="D50" s="23"/>
      <c r="E50" s="45" t="s">
        <v>96</v>
      </c>
      <c r="F50" s="48">
        <v>296125</v>
      </c>
      <c r="G50" s="48">
        <v>296125</v>
      </c>
      <c r="H50" s="33"/>
      <c r="I50" s="33"/>
    </row>
    <row r="51" spans="1:11" ht="90">
      <c r="A51" s="18"/>
      <c r="B51" s="18"/>
      <c r="C51" s="26"/>
      <c r="D51" s="23"/>
      <c r="E51" s="45" t="s">
        <v>90</v>
      </c>
      <c r="F51" s="24">
        <f>F52</f>
        <v>1799333</v>
      </c>
      <c r="G51" s="24">
        <f>G52</f>
        <v>1799333</v>
      </c>
      <c r="H51" s="33"/>
      <c r="I51" s="33"/>
    </row>
    <row r="52" spans="1:11" ht="72">
      <c r="A52" s="18"/>
      <c r="B52" s="18"/>
      <c r="C52" s="26"/>
      <c r="D52" s="23"/>
      <c r="E52" s="47" t="s">
        <v>95</v>
      </c>
      <c r="F52" s="48">
        <v>1799333</v>
      </c>
      <c r="G52" s="48">
        <v>1799333</v>
      </c>
      <c r="H52" s="33"/>
      <c r="I52" s="33"/>
    </row>
    <row r="53" spans="1:11" ht="90">
      <c r="A53" s="18" t="s">
        <v>103</v>
      </c>
      <c r="B53" s="18" t="s">
        <v>104</v>
      </c>
      <c r="C53" s="26" t="s">
        <v>94</v>
      </c>
      <c r="D53" s="23" t="s">
        <v>105</v>
      </c>
      <c r="E53" s="37" t="s">
        <v>106</v>
      </c>
      <c r="F53" s="24">
        <v>1095000</v>
      </c>
      <c r="G53" s="33">
        <v>1095000</v>
      </c>
      <c r="H53" s="33"/>
      <c r="I53" s="33"/>
    </row>
    <row r="54" spans="1:11" ht="36">
      <c r="A54" s="18" t="s">
        <v>107</v>
      </c>
      <c r="B54" s="18" t="s">
        <v>108</v>
      </c>
      <c r="C54" s="26" t="s">
        <v>94</v>
      </c>
      <c r="D54" s="23" t="s">
        <v>109</v>
      </c>
      <c r="E54" s="37" t="s">
        <v>110</v>
      </c>
      <c r="F54" s="24">
        <v>839500</v>
      </c>
      <c r="G54" s="33">
        <v>839500</v>
      </c>
      <c r="H54" s="33"/>
      <c r="I54" s="33"/>
    </row>
    <row r="55" spans="1:11" ht="36">
      <c r="A55" s="18" t="s">
        <v>111</v>
      </c>
      <c r="B55" s="18" t="s">
        <v>56</v>
      </c>
      <c r="C55" s="26" t="s">
        <v>58</v>
      </c>
      <c r="D55" s="23" t="s">
        <v>57</v>
      </c>
      <c r="E55" s="37" t="s">
        <v>112</v>
      </c>
      <c r="F55" s="24">
        <v>36000</v>
      </c>
      <c r="G55" s="33">
        <v>36000</v>
      </c>
      <c r="H55" s="33"/>
      <c r="I55" s="33"/>
    </row>
    <row r="56" spans="1:11" ht="36">
      <c r="A56" s="18" t="s">
        <v>113</v>
      </c>
      <c r="B56" s="18" t="s">
        <v>114</v>
      </c>
      <c r="C56" s="26" t="s">
        <v>116</v>
      </c>
      <c r="D56" s="23" t="s">
        <v>115</v>
      </c>
      <c r="E56" s="37" t="s">
        <v>25</v>
      </c>
      <c r="F56" s="24">
        <f>F57+F58</f>
        <v>2060000</v>
      </c>
      <c r="G56" s="24">
        <f t="shared" ref="G56:I56" si="6">G57+G58</f>
        <v>1890000</v>
      </c>
      <c r="H56" s="24">
        <f t="shared" si="6"/>
        <v>0</v>
      </c>
      <c r="I56" s="24">
        <f t="shared" si="6"/>
        <v>170000</v>
      </c>
    </row>
    <row r="57" spans="1:11" ht="36">
      <c r="A57" s="18"/>
      <c r="B57" s="18"/>
      <c r="C57" s="26"/>
      <c r="D57" s="23"/>
      <c r="E57" s="50" t="s">
        <v>118</v>
      </c>
      <c r="F57" s="24">
        <v>600000</v>
      </c>
      <c r="G57" s="33">
        <v>600000</v>
      </c>
      <c r="H57" s="33"/>
      <c r="I57" s="33"/>
    </row>
    <row r="58" spans="1:11">
      <c r="A58" s="18"/>
      <c r="B58" s="18"/>
      <c r="C58" s="26"/>
      <c r="D58" s="23"/>
      <c r="E58" s="49" t="s">
        <v>117</v>
      </c>
      <c r="F58" s="24">
        <v>1460000</v>
      </c>
      <c r="G58" s="33">
        <v>1290000</v>
      </c>
      <c r="H58" s="33"/>
      <c r="I58" s="33">
        <f>170000</f>
        <v>170000</v>
      </c>
    </row>
    <row r="59" spans="1:11" ht="108">
      <c r="A59" s="18" t="s">
        <v>120</v>
      </c>
      <c r="B59" s="18" t="s">
        <v>36</v>
      </c>
      <c r="C59" s="26" t="s">
        <v>34</v>
      </c>
      <c r="D59" s="23" t="s">
        <v>35</v>
      </c>
      <c r="E59" s="37" t="s">
        <v>121</v>
      </c>
      <c r="F59" s="24">
        <v>378921</v>
      </c>
      <c r="G59" s="33">
        <v>378921</v>
      </c>
      <c r="H59" s="33"/>
      <c r="I59" s="33"/>
    </row>
    <row r="60" spans="1:11" ht="36">
      <c r="A60" s="18" t="s">
        <v>154</v>
      </c>
      <c r="B60" s="18" t="s">
        <v>66</v>
      </c>
      <c r="C60" s="26" t="s">
        <v>67</v>
      </c>
      <c r="D60" s="23" t="s">
        <v>68</v>
      </c>
      <c r="E60" s="27" t="s">
        <v>69</v>
      </c>
      <c r="F60" s="24">
        <v>200000</v>
      </c>
      <c r="G60" s="33">
        <v>200000</v>
      </c>
      <c r="H60" s="33"/>
      <c r="I60" s="33"/>
    </row>
    <row r="61" spans="1:11" s="40" customFormat="1" ht="38.4" customHeight="1">
      <c r="A61" s="38" t="s">
        <v>126</v>
      </c>
      <c r="B61" s="38"/>
      <c r="C61" s="38"/>
      <c r="D61" s="54" t="s">
        <v>128</v>
      </c>
      <c r="E61" s="55"/>
      <c r="F61" s="20">
        <f t="shared" ref="F61:I61" si="7">F62</f>
        <v>27473136</v>
      </c>
      <c r="G61" s="32">
        <f>G62</f>
        <v>27136836</v>
      </c>
      <c r="H61" s="32">
        <f t="shared" si="7"/>
        <v>336300</v>
      </c>
      <c r="I61" s="32">
        <f t="shared" si="7"/>
        <v>0</v>
      </c>
      <c r="J61" s="39"/>
      <c r="K61" s="39"/>
    </row>
    <row r="62" spans="1:11" s="40" customFormat="1" ht="40.200000000000003" customHeight="1">
      <c r="A62" s="38" t="s">
        <v>127</v>
      </c>
      <c r="B62" s="18"/>
      <c r="C62" s="18"/>
      <c r="D62" s="54" t="s">
        <v>128</v>
      </c>
      <c r="E62" s="55"/>
      <c r="F62" s="20">
        <f>F63+F64+F68+F69</f>
        <v>27473136</v>
      </c>
      <c r="G62" s="20">
        <f t="shared" ref="G62:I62" si="8">G63+G64+G68+G69</f>
        <v>27136836</v>
      </c>
      <c r="H62" s="20">
        <f t="shared" si="8"/>
        <v>336300</v>
      </c>
      <c r="I62" s="20">
        <f t="shared" si="8"/>
        <v>0</v>
      </c>
      <c r="J62" s="39"/>
    </row>
    <row r="63" spans="1:11" ht="108">
      <c r="A63" s="18" t="s">
        <v>123</v>
      </c>
      <c r="B63" s="18" t="s">
        <v>124</v>
      </c>
      <c r="C63" s="26" t="s">
        <v>125</v>
      </c>
      <c r="D63" s="23" t="s">
        <v>122</v>
      </c>
      <c r="E63" s="37" t="s">
        <v>122</v>
      </c>
      <c r="F63" s="24">
        <v>550000</v>
      </c>
      <c r="G63" s="33">
        <v>550000</v>
      </c>
      <c r="H63" s="33"/>
      <c r="I63" s="33"/>
    </row>
    <row r="64" spans="1:11" ht="36">
      <c r="A64" s="18" t="s">
        <v>130</v>
      </c>
      <c r="B64" s="18" t="s">
        <v>131</v>
      </c>
      <c r="C64" s="26" t="s">
        <v>32</v>
      </c>
      <c r="D64" s="23" t="s">
        <v>132</v>
      </c>
      <c r="E64" s="37" t="s">
        <v>25</v>
      </c>
      <c r="F64" s="24">
        <f>SUM(F65:F67)</f>
        <v>5211248</v>
      </c>
      <c r="G64" s="24">
        <f>SUM(G65:G67)</f>
        <v>5211248</v>
      </c>
      <c r="H64" s="33"/>
      <c r="I64" s="33"/>
    </row>
    <row r="65" spans="1:11" ht="72">
      <c r="A65" s="18"/>
      <c r="B65" s="18"/>
      <c r="C65" s="26"/>
      <c r="D65" s="23"/>
      <c r="E65" s="51" t="s">
        <v>133</v>
      </c>
      <c r="F65" s="24">
        <v>4148102</v>
      </c>
      <c r="G65" s="33">
        <v>4148102</v>
      </c>
      <c r="H65" s="33"/>
      <c r="I65" s="33"/>
    </row>
    <row r="66" spans="1:11" ht="54">
      <c r="A66" s="18"/>
      <c r="B66" s="18"/>
      <c r="C66" s="26"/>
      <c r="D66" s="23"/>
      <c r="E66" s="51" t="s">
        <v>134</v>
      </c>
      <c r="F66" s="24">
        <v>926970</v>
      </c>
      <c r="G66" s="33">
        <v>926970</v>
      </c>
      <c r="H66" s="33"/>
      <c r="I66" s="33"/>
    </row>
    <row r="67" spans="1:11" ht="54">
      <c r="A67" s="18"/>
      <c r="B67" s="18"/>
      <c r="C67" s="26"/>
      <c r="D67" s="23"/>
      <c r="E67" s="51" t="s">
        <v>135</v>
      </c>
      <c r="F67" s="24">
        <v>136176</v>
      </c>
      <c r="G67" s="33">
        <v>136176</v>
      </c>
      <c r="H67" s="33"/>
      <c r="I67" s="33"/>
    </row>
    <row r="68" spans="1:11" ht="54">
      <c r="A68" s="18" t="s">
        <v>136</v>
      </c>
      <c r="B68" s="18" t="s">
        <v>137</v>
      </c>
      <c r="C68" s="26" t="s">
        <v>116</v>
      </c>
      <c r="D68" s="23" t="s">
        <v>138</v>
      </c>
      <c r="E68" s="37" t="s">
        <v>139</v>
      </c>
      <c r="F68" s="24">
        <v>19920588</v>
      </c>
      <c r="G68" s="24">
        <v>19920588</v>
      </c>
      <c r="H68" s="33"/>
      <c r="I68" s="33"/>
    </row>
    <row r="69" spans="1:11" ht="90">
      <c r="A69" s="18" t="s">
        <v>140</v>
      </c>
      <c r="B69" s="18" t="s">
        <v>36</v>
      </c>
      <c r="C69" s="26" t="s">
        <v>34</v>
      </c>
      <c r="D69" s="23" t="s">
        <v>35</v>
      </c>
      <c r="E69" s="37" t="s">
        <v>141</v>
      </c>
      <c r="F69" s="24">
        <v>1791300</v>
      </c>
      <c r="G69" s="33">
        <f>1791300-336300</f>
        <v>1455000</v>
      </c>
      <c r="H69" s="33">
        <v>336300</v>
      </c>
      <c r="I69" s="33"/>
    </row>
    <row r="70" spans="1:11" s="40" customFormat="1" ht="38.4" customHeight="1">
      <c r="A70" s="38" t="s">
        <v>142</v>
      </c>
      <c r="B70" s="38"/>
      <c r="C70" s="38"/>
      <c r="D70" s="54" t="s">
        <v>144</v>
      </c>
      <c r="E70" s="55"/>
      <c r="F70" s="20">
        <f t="shared" ref="F70:I71" si="9">F71</f>
        <v>3310000</v>
      </c>
      <c r="G70" s="32">
        <f>G71</f>
        <v>3310000</v>
      </c>
      <c r="H70" s="32">
        <f t="shared" si="9"/>
        <v>0</v>
      </c>
      <c r="I70" s="32">
        <f t="shared" si="9"/>
        <v>0</v>
      </c>
      <c r="J70" s="39"/>
      <c r="K70" s="39"/>
    </row>
    <row r="71" spans="1:11" s="40" customFormat="1" ht="40.200000000000003" customHeight="1">
      <c r="A71" s="38" t="s">
        <v>143</v>
      </c>
      <c r="B71" s="18"/>
      <c r="C71" s="18"/>
      <c r="D71" s="54" t="s">
        <v>144</v>
      </c>
      <c r="E71" s="55"/>
      <c r="F71" s="20">
        <f>F72</f>
        <v>3310000</v>
      </c>
      <c r="G71" s="20">
        <f t="shared" ref="G71" si="10">G72</f>
        <v>3310000</v>
      </c>
      <c r="H71" s="20">
        <f t="shared" si="9"/>
        <v>0</v>
      </c>
      <c r="I71" s="20">
        <f t="shared" si="9"/>
        <v>0</v>
      </c>
      <c r="J71" s="39"/>
    </row>
    <row r="72" spans="1:11" ht="72">
      <c r="A72" s="18" t="s">
        <v>146</v>
      </c>
      <c r="B72" s="18" t="s">
        <v>147</v>
      </c>
      <c r="C72" s="26" t="s">
        <v>148</v>
      </c>
      <c r="D72" s="23" t="s">
        <v>145</v>
      </c>
      <c r="E72" s="37" t="s">
        <v>25</v>
      </c>
      <c r="F72" s="24">
        <f>F73+F76</f>
        <v>3310000</v>
      </c>
      <c r="G72" s="24">
        <f>G73+G76</f>
        <v>3310000</v>
      </c>
      <c r="H72" s="33"/>
      <c r="I72" s="33"/>
    </row>
    <row r="73" spans="1:11" ht="72">
      <c r="A73" s="18"/>
      <c r="B73" s="18"/>
      <c r="C73" s="26"/>
      <c r="D73" s="23"/>
      <c r="E73" s="37" t="s">
        <v>149</v>
      </c>
      <c r="F73" s="24">
        <f>F74+F75</f>
        <v>2310000</v>
      </c>
      <c r="G73" s="24">
        <f>G74+G75</f>
        <v>2310000</v>
      </c>
      <c r="H73" s="33"/>
      <c r="I73" s="33"/>
    </row>
    <row r="74" spans="1:11">
      <c r="A74" s="18"/>
      <c r="B74" s="18"/>
      <c r="C74" s="26"/>
      <c r="D74" s="23"/>
      <c r="E74" s="52" t="s">
        <v>150</v>
      </c>
      <c r="F74" s="24">
        <v>810000</v>
      </c>
      <c r="G74" s="24">
        <v>810000</v>
      </c>
      <c r="H74" s="33"/>
      <c r="I74" s="33"/>
    </row>
    <row r="75" spans="1:11">
      <c r="A75" s="18"/>
      <c r="B75" s="18"/>
      <c r="C75" s="26"/>
      <c r="D75" s="23"/>
      <c r="E75" s="52" t="s">
        <v>151</v>
      </c>
      <c r="F75" s="24">
        <v>1500000</v>
      </c>
      <c r="G75" s="24">
        <v>1500000</v>
      </c>
      <c r="H75" s="33"/>
      <c r="I75" s="33"/>
    </row>
    <row r="76" spans="1:11" ht="31.2">
      <c r="A76" s="18"/>
      <c r="B76" s="18"/>
      <c r="C76" s="26"/>
      <c r="D76" s="23"/>
      <c r="E76" s="44" t="s">
        <v>152</v>
      </c>
      <c r="F76" s="24">
        <f>F77</f>
        <v>1000000</v>
      </c>
      <c r="G76" s="24">
        <f>G77</f>
        <v>1000000</v>
      </c>
      <c r="H76" s="33"/>
      <c r="I76" s="33"/>
    </row>
    <row r="77" spans="1:11">
      <c r="A77" s="18"/>
      <c r="B77" s="18"/>
      <c r="C77" s="26"/>
      <c r="D77" s="23"/>
      <c r="E77" s="52" t="s">
        <v>153</v>
      </c>
      <c r="F77" s="24">
        <v>1000000</v>
      </c>
      <c r="G77" s="33">
        <v>1000000</v>
      </c>
      <c r="H77" s="33"/>
      <c r="I77" s="33"/>
    </row>
    <row r="78" spans="1:11">
      <c r="A78" s="22"/>
      <c r="B78" s="17"/>
      <c r="C78" s="17"/>
      <c r="D78" s="2"/>
      <c r="E78" s="13" t="s">
        <v>0</v>
      </c>
      <c r="F78" s="25">
        <f>F15+F24+F36+F61+F70</f>
        <v>70120277</v>
      </c>
      <c r="G78" s="25">
        <f t="shared" ref="G78:I78" si="11">G15+G24+G36+G61+G70</f>
        <v>69613977</v>
      </c>
      <c r="H78" s="25">
        <f t="shared" si="11"/>
        <v>336300</v>
      </c>
      <c r="I78" s="25">
        <f t="shared" si="11"/>
        <v>170000</v>
      </c>
    </row>
    <row r="79" spans="1:11" s="19" customFormat="1">
      <c r="A79" s="5"/>
      <c r="B79" s="4"/>
      <c r="C79" s="4"/>
      <c r="D79" s="5"/>
      <c r="E79" s="14"/>
      <c r="F79" s="15"/>
      <c r="G79" s="34"/>
      <c r="H79" s="34"/>
      <c r="I79" s="34"/>
    </row>
    <row r="80" spans="1:11">
      <c r="A80" s="21"/>
      <c r="B80" s="19" t="s">
        <v>19</v>
      </c>
      <c r="C80" s="19"/>
      <c r="D80" s="19"/>
      <c r="E80" s="19"/>
      <c r="F80" s="19"/>
    </row>
    <row r="81" spans="5:9">
      <c r="F81" s="1"/>
      <c r="G81" s="35"/>
      <c r="H81" s="35"/>
      <c r="I81" s="35"/>
    </row>
    <row r="82" spans="5:9">
      <c r="E82" s="53"/>
      <c r="F82" s="1"/>
      <c r="G82" s="35"/>
      <c r="H82" s="35"/>
    </row>
    <row r="83" spans="5:9">
      <c r="E83" s="53"/>
      <c r="F83" s="1"/>
      <c r="G83" s="1"/>
      <c r="H83" s="1"/>
      <c r="I83" s="1"/>
    </row>
    <row r="84" spans="5:9">
      <c r="E84" s="53"/>
      <c r="F84" s="1"/>
    </row>
    <row r="85" spans="5:9">
      <c r="F85" s="1"/>
    </row>
  </sheetData>
  <mergeCells count="22">
    <mergeCell ref="D24:E24"/>
    <mergeCell ref="D25:E25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62:E62"/>
    <mergeCell ref="D70:E70"/>
    <mergeCell ref="D71:E71"/>
    <mergeCell ref="D28:E28"/>
    <mergeCell ref="D29:E29"/>
    <mergeCell ref="D36:E36"/>
    <mergeCell ref="D37:E37"/>
    <mergeCell ref="D61:E61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2024-12-16T11:30:49Z</cp:lastPrinted>
  <dcterms:created xsi:type="dcterms:W3CDTF">2005-08-15T04:40:30Z</dcterms:created>
  <dcterms:modified xsi:type="dcterms:W3CDTF">2025-01-29T07:54:46Z</dcterms:modified>
</cp:coreProperties>
</file>