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CD87A7A0-F616-4C24-B0C0-FACBACEF15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8" i="1" l="1"/>
  <c r="D11" i="1"/>
  <c r="I14" i="1" l="1"/>
  <c r="E14" i="1" l="1"/>
  <c r="E18" i="1" l="1"/>
  <c r="E13" i="1" s="1"/>
  <c r="J21" i="1"/>
  <c r="K21" i="1"/>
  <c r="K22" i="1"/>
  <c r="J22" i="1"/>
  <c r="J9" i="1"/>
  <c r="I18" i="1" l="1"/>
  <c r="H29" i="1" l="1"/>
  <c r="H18" i="1"/>
  <c r="H13" i="1" s="1"/>
  <c r="E29" i="1" l="1"/>
  <c r="D18" i="1"/>
  <c r="G30" i="1" l="1"/>
  <c r="G27" i="1"/>
  <c r="I30" i="1"/>
  <c r="I27" i="1"/>
  <c r="I13" i="1"/>
  <c r="I23" i="1" s="1"/>
  <c r="G13" i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K9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8" i="1"/>
  <c r="I26" i="1" s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26" i="1"/>
  <c r="D25" i="1" s="1"/>
  <c r="D31" i="1" s="1"/>
  <c r="H11" i="1"/>
  <c r="E11" i="1"/>
  <c r="E23" i="1" l="1"/>
  <c r="K19" i="1"/>
  <c r="H23" i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s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<sst xmlns="http://schemas.openxmlformats.org/spreadsheetml/2006/main" count="63" uniqueCount="50">
  <si>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</si>
  <si>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</si>
  <si>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</si>
  <si>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</si>
  <si>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</si>
  <si>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</si>
  <si>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</si>
  <si>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</si>
  <si>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</si>
  <si>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</si>
  <si>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</si>
  <si>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</si>
  <si>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</si>
  <si>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</si>
  <si>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</si>
  <si>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</si>
  <si>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</si>
  <si>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</si>
  <si>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</si>
  <si>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</si>
  <si>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</si>
  <si>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</si>
  <si>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</si>
  <si>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</si>
  <si>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</si>
  <si>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</si>
  <si>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</si>
  <si>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</si>
  <si>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</si>
  <si>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</si>
  <si>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</si>
  <si>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</si>
  <si>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</si>
  <si>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</si>
  <si>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</si>
  <si>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</si>
  <si>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</si>
  <si>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</si>
  <si>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</si>
  <si>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</si>
  <si>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</si>
  <si>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</si>
  <si>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</si>
  <si>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</si>
  <si>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</si>
  <si>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</si>
  <si>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</si>
  <si>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</si>
  <si>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2024 рік</t>
  </si>
  <si>
    <t>від  28.01. 2025 № 778 -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</si>
</sst>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0" fontId="1" fillId="2" borderId="0" xfId="0" applyFont="1" applyFill="1"/>
    <xf numFmtId="4" fontId="1" fillId="2" borderId="0" xfId="0" applyNumberFormat="1" applyFont="1" applyFill="1"/>
    <xf numFmtId="16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/>
    <xf numFmtId="0" fontId="3" fillId="2" borderId="0" xfId="0" applyFont="1" applyFill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/>
    <xf numFmtId="0" fontId="2" fillId="2" borderId="0" xfId="0" applyFont="1" applyFill="1"/>
    <xf numFmtId="16" fontId="2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70" zoomScaleNormal="70" workbookViewId="0">
      <selection activeCell="I3" sqref="I3:K3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2187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4"/>
      <c r="I1" s="29" t="s">
        <v>40</v>
      </c>
      <c r="J1" s="29"/>
      <c r="K1" s="29"/>
    </row>
    <row r="2" spans="1:13" x14ac:dyDescent="0.3">
      <c r="H2" s="4"/>
      <c r="I2" s="29" t="s">
        <v>42</v>
      </c>
      <c r="J2" s="29"/>
      <c r="K2" s="29"/>
    </row>
    <row r="3" spans="1:13" x14ac:dyDescent="0.3">
      <c r="H3" s="4"/>
      <c r="I3" s="29" t="s">
        <v>49</v>
      </c>
      <c r="J3" s="29"/>
      <c r="K3" s="29"/>
    </row>
    <row r="4" spans="1:13" x14ac:dyDescent="0.3">
      <c r="H4" s="4"/>
      <c r="I4" s="4"/>
    </row>
    <row r="5" spans="1:13" ht="35.700000000000003" customHeight="1" x14ac:dyDescent="0.3">
      <c r="A5" s="32" t="s">
        <v>48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x14ac:dyDescent="0.3">
      <c r="K6" s="4" t="s">
        <v>45</v>
      </c>
    </row>
    <row r="7" spans="1:13" x14ac:dyDescent="0.3">
      <c r="A7" s="45" t="s">
        <v>9</v>
      </c>
      <c r="B7" s="43" t="s">
        <v>0</v>
      </c>
      <c r="C7" s="43" t="s">
        <v>21</v>
      </c>
      <c r="D7" s="41" t="s">
        <v>10</v>
      </c>
      <c r="E7" s="42"/>
      <c r="F7" s="30" t="s">
        <v>12</v>
      </c>
      <c r="G7" s="40"/>
      <c r="H7" s="40"/>
      <c r="I7" s="31"/>
      <c r="J7" s="30" t="s">
        <v>35</v>
      </c>
      <c r="K7" s="31"/>
    </row>
    <row r="8" spans="1:13" s="10" customFormat="1" ht="78" x14ac:dyDescent="0.3">
      <c r="A8" s="46"/>
      <c r="B8" s="44"/>
      <c r="C8" s="44"/>
      <c r="D8" s="20" t="s">
        <v>44</v>
      </c>
      <c r="E8" s="20" t="s">
        <v>47</v>
      </c>
      <c r="F8" s="20" t="s">
        <v>44</v>
      </c>
      <c r="G8" s="20" t="s">
        <v>39</v>
      </c>
      <c r="H8" s="20" t="s">
        <v>47</v>
      </c>
      <c r="I8" s="20" t="s">
        <v>39</v>
      </c>
      <c r="J8" s="20" t="s">
        <v>44</v>
      </c>
      <c r="K8" s="20" t="s">
        <v>47</v>
      </c>
    </row>
    <row r="9" spans="1:13" s="10" customFormat="1" x14ac:dyDescent="0.3">
      <c r="A9" s="5" t="s">
        <v>1</v>
      </c>
      <c r="B9" s="6" t="s">
        <v>11</v>
      </c>
      <c r="C9" s="7"/>
      <c r="D9" s="8">
        <v>1216640322</v>
      </c>
      <c r="E9" s="9">
        <v>1229151186.2</v>
      </c>
      <c r="F9" s="9">
        <v>61974308.729999997</v>
      </c>
      <c r="G9" s="9">
        <v>31640342</v>
      </c>
      <c r="H9" s="9">
        <v>70145385.349999994</v>
      </c>
      <c r="I9" s="9">
        <v>31640634</v>
      </c>
      <c r="J9" s="9">
        <f>D9+F9</f>
        <v>1278614630.73</v>
      </c>
      <c r="K9" s="9">
        <f>E9+H9</f>
        <v>1299296571.55</v>
      </c>
      <c r="M9" s="11"/>
    </row>
    <row r="10" spans="1:13" s="10" customFormat="1" x14ac:dyDescent="0.3">
      <c r="A10" s="5" t="s">
        <v>2</v>
      </c>
      <c r="B10" s="6" t="s">
        <v>43</v>
      </c>
      <c r="C10" s="7"/>
      <c r="D10" s="8">
        <v>1014297906.91</v>
      </c>
      <c r="E10" s="9">
        <v>937959522.95000005</v>
      </c>
      <c r="F10" s="9">
        <v>437004979.87</v>
      </c>
      <c r="G10" s="9">
        <v>406671013.13999999</v>
      </c>
      <c r="H10" s="9">
        <v>237789620.15000001</v>
      </c>
      <c r="I10" s="9">
        <v>208467372.08000001</v>
      </c>
      <c r="J10" s="9">
        <f>D10+F10</f>
        <v>1451302886.78</v>
      </c>
      <c r="K10" s="9">
        <f>E10+H10</f>
        <v>1175749143.1000001</v>
      </c>
    </row>
    <row r="11" spans="1:13" s="25" customFormat="1" x14ac:dyDescent="0.3">
      <c r="A11" s="21" t="s">
        <v>3</v>
      </c>
      <c r="B11" s="22" t="s">
        <v>18</v>
      </c>
      <c r="C11" s="23"/>
      <c r="D11" s="18">
        <f>D9-D10</f>
        <v>202342415.09000003</v>
      </c>
      <c r="E11" s="19">
        <f t="shared" ref="E11:K11" si="0">E9-E10</f>
        <v>291191663.25</v>
      </c>
      <c r="F11" s="19">
        <f t="shared" si="0"/>
        <v>-375030671.13999999</v>
      </c>
      <c r="G11" s="24">
        <f t="shared" si="0"/>
        <v>-375030671.13999999</v>
      </c>
      <c r="H11" s="19">
        <f t="shared" si="0"/>
        <v>-167644234.80000001</v>
      </c>
      <c r="I11" s="19">
        <f t="shared" si="0"/>
        <v>-176826738.08000001</v>
      </c>
      <c r="J11" s="19">
        <f t="shared" si="0"/>
        <v>-172688256.04999995</v>
      </c>
      <c r="K11" s="19">
        <f t="shared" si="0"/>
        <v>123547428.44999981</v>
      </c>
    </row>
    <row r="12" spans="1:13" s="25" customFormat="1" x14ac:dyDescent="0.3">
      <c r="A12" s="34" t="s">
        <v>36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</row>
    <row r="13" spans="1:13" s="25" customFormat="1" x14ac:dyDescent="0.3">
      <c r="A13" s="21" t="s">
        <v>4</v>
      </c>
      <c r="B13" s="22" t="s">
        <v>22</v>
      </c>
      <c r="C13" s="23">
        <v>200000</v>
      </c>
      <c r="D13" s="18">
        <f>D14+D18</f>
        <v>-202342415.08999997</v>
      </c>
      <c r="E13" s="19">
        <f>E14+E18</f>
        <v>-291191663.25</v>
      </c>
      <c r="F13" s="19">
        <f>F14+F18</f>
        <v>375030671.13999999</v>
      </c>
      <c r="G13" s="24">
        <f>G14+G18</f>
        <v>375030671.13999999</v>
      </c>
      <c r="H13" s="19">
        <f>H14+H18</f>
        <v>167644234.80000001</v>
      </c>
      <c r="I13" s="19">
        <f t="shared" ref="I13" si="1">I14+I18</f>
        <v>176826738.08000001</v>
      </c>
      <c r="J13" s="19">
        <f>J14+J18</f>
        <v>172688256.05000001</v>
      </c>
      <c r="K13" s="19">
        <f>K14+K18</f>
        <v>-123547428.44999999</v>
      </c>
    </row>
    <row r="14" spans="1:13" s="10" customFormat="1" ht="46.8" x14ac:dyDescent="0.3">
      <c r="A14" s="5" t="s">
        <v>13</v>
      </c>
      <c r="B14" s="6" t="s">
        <v>26</v>
      </c>
      <c r="C14" s="7">
        <v>205000</v>
      </c>
      <c r="D14" s="8"/>
      <c r="E14" s="9">
        <f>E15-E16+E17</f>
        <v>0</v>
      </c>
      <c r="F14" s="9"/>
      <c r="G14" s="9"/>
      <c r="H14" s="9">
        <f>H15-H16+H17</f>
        <v>-1069749.4099999999</v>
      </c>
      <c r="I14" s="9">
        <f>I15-I16+I17</f>
        <v>0</v>
      </c>
      <c r="J14" s="9"/>
      <c r="K14" s="9">
        <f>K15-K16+K17</f>
        <v>-1069749.4099999999</v>
      </c>
    </row>
    <row r="15" spans="1:13" s="17" customFormat="1" x14ac:dyDescent="0.3">
      <c r="A15" s="12" t="s">
        <v>14</v>
      </c>
      <c r="B15" s="13" t="s">
        <v>29</v>
      </c>
      <c r="C15" s="14">
        <v>205100</v>
      </c>
      <c r="D15" s="15"/>
      <c r="E15" s="16"/>
      <c r="F15" s="16"/>
      <c r="G15" s="16"/>
      <c r="H15" s="16">
        <v>5368502.1900000004</v>
      </c>
      <c r="I15" s="16"/>
      <c r="J15" s="16"/>
      <c r="K15" s="16">
        <f>E15+H15</f>
        <v>5368502.1900000004</v>
      </c>
    </row>
    <row r="16" spans="1:13" s="17" customFormat="1" x14ac:dyDescent="0.3">
      <c r="A16" s="12" t="s">
        <v>15</v>
      </c>
      <c r="B16" s="13" t="s">
        <v>30</v>
      </c>
      <c r="C16" s="14">
        <v>205200</v>
      </c>
      <c r="D16" s="15"/>
      <c r="E16" s="16"/>
      <c r="F16" s="16"/>
      <c r="G16" s="16"/>
      <c r="H16" s="16">
        <v>6405453.8200000003</v>
      </c>
      <c r="I16" s="16"/>
      <c r="J16" s="16"/>
      <c r="K16" s="16">
        <f t="shared" ref="K16:K17" si="2">E16+H16</f>
        <v>6405453.8200000003</v>
      </c>
    </row>
    <row r="17" spans="1:13" s="17" customFormat="1" x14ac:dyDescent="0.3">
      <c r="A17" s="12" t="s">
        <v>19</v>
      </c>
      <c r="B17" s="13" t="s">
        <v>20</v>
      </c>
      <c r="C17" s="14">
        <v>205300</v>
      </c>
      <c r="D17" s="15"/>
      <c r="E17" s="16"/>
      <c r="F17" s="16"/>
      <c r="G17" s="16"/>
      <c r="H17" s="16">
        <v>-32797.78</v>
      </c>
      <c r="I17" s="16"/>
      <c r="J17" s="16"/>
      <c r="K17" s="16">
        <f t="shared" si="2"/>
        <v>-32797.78</v>
      </c>
    </row>
    <row r="18" spans="1:13" s="10" customFormat="1" ht="31.2" x14ac:dyDescent="0.3">
      <c r="A18" s="5" t="s">
        <v>16</v>
      </c>
      <c r="B18" s="6" t="s">
        <v>27</v>
      </c>
      <c r="C18" s="7">
        <v>208000</v>
      </c>
      <c r="D18" s="9">
        <f>D19-D20+D22</f>
        <v>-202342415.08999997</v>
      </c>
      <c r="E18" s="9">
        <f>E19-E20+E21+E22</f>
        <v>-291191663.25</v>
      </c>
      <c r="F18" s="9">
        <f t="shared" ref="F18:K18" si="3">F19-F20+F22</f>
        <v>375030671.13999999</v>
      </c>
      <c r="G18" s="9">
        <f>G19-G20+G22</f>
        <v>375030671.13999999</v>
      </c>
      <c r="H18" s="9">
        <f>H19-H20+H21+H22</f>
        <v>168713984.21000001</v>
      </c>
      <c r="I18" s="9">
        <f>I19-I20+I22</f>
        <v>176826738.08000001</v>
      </c>
      <c r="J18" s="9">
        <f>J19-J20+J22</f>
        <v>172688256.05000001</v>
      </c>
      <c r="K18" s="9">
        <f t="shared" si="3"/>
        <v>-122477679.03999999</v>
      </c>
      <c r="M18" s="11"/>
    </row>
    <row r="19" spans="1:13" s="17" customFormat="1" x14ac:dyDescent="0.3">
      <c r="A19" s="12" t="s">
        <v>46</v>
      </c>
      <c r="B19" s="13" t="s">
        <v>29</v>
      </c>
      <c r="C19" s="14">
        <v>208100</v>
      </c>
      <c r="D19" s="15">
        <v>175565985.06</v>
      </c>
      <c r="E19" s="16">
        <v>175565985.06</v>
      </c>
      <c r="F19" s="16">
        <v>17028039.969999999</v>
      </c>
      <c r="G19" s="16">
        <v>819877.4</v>
      </c>
      <c r="H19" s="16">
        <v>17028039.969999999</v>
      </c>
      <c r="I19" s="16">
        <v>819877.4</v>
      </c>
      <c r="J19" s="16">
        <f>D19+F19</f>
        <v>192594025.03</v>
      </c>
      <c r="K19" s="16">
        <f>E19+H19</f>
        <v>192594025.03</v>
      </c>
    </row>
    <row r="20" spans="1:13" s="17" customFormat="1" x14ac:dyDescent="0.3">
      <c r="A20" s="12" t="s">
        <v>17</v>
      </c>
      <c r="B20" s="13" t="s">
        <v>30</v>
      </c>
      <c r="C20" s="14">
        <v>208200</v>
      </c>
      <c r="D20" s="15">
        <v>3697583.01</v>
      </c>
      <c r="E20" s="16">
        <v>274598677.06999999</v>
      </c>
      <c r="F20" s="16">
        <v>16208185.970000001</v>
      </c>
      <c r="G20" s="16">
        <v>23.4</v>
      </c>
      <c r="H20" s="16">
        <v>40473027</v>
      </c>
      <c r="I20" s="16">
        <v>16152110.560000001</v>
      </c>
      <c r="J20" s="16">
        <f t="shared" ref="J20" si="4">D20+F20</f>
        <v>19905768.98</v>
      </c>
      <c r="K20" s="16">
        <f t="shared" ref="K20" si="5">E20+H20</f>
        <v>315071704.06999999</v>
      </c>
    </row>
    <row r="21" spans="1:13" s="17" customFormat="1" x14ac:dyDescent="0.3">
      <c r="A21" s="12" t="s">
        <v>23</v>
      </c>
      <c r="B21" s="13" t="s">
        <v>20</v>
      </c>
      <c r="C21" s="14">
        <v>208300</v>
      </c>
      <c r="D21" s="15"/>
      <c r="E21" s="16"/>
      <c r="F21" s="16"/>
      <c r="G21" s="16"/>
      <c r="H21" s="16"/>
      <c r="I21" s="16"/>
      <c r="J21" s="16">
        <f t="shared" ref="J21" si="6">D21+F21</f>
        <v>0</v>
      </c>
      <c r="K21" s="16">
        <f t="shared" ref="K21" si="7">E21+H21</f>
        <v>0</v>
      </c>
    </row>
    <row r="22" spans="1:13" s="17" customFormat="1" ht="62.4" x14ac:dyDescent="0.3">
      <c r="A22" s="12" t="s">
        <v>24</v>
      </c>
      <c r="B22" s="13" t="s">
        <v>25</v>
      </c>
      <c r="C22" s="14">
        <v>208400</v>
      </c>
      <c r="D22" s="15">
        <v>-374210817.13999999</v>
      </c>
      <c r="E22" s="16">
        <v>-192158971.24000001</v>
      </c>
      <c r="F22" s="16">
        <v>374210817.13999999</v>
      </c>
      <c r="G22" s="16">
        <v>374210817.13999999</v>
      </c>
      <c r="H22" s="16">
        <v>192158971.24000001</v>
      </c>
      <c r="I22" s="16">
        <v>192158971.24000001</v>
      </c>
      <c r="J22" s="16">
        <f t="shared" ref="J22" si="8">D22+F22</f>
        <v>0</v>
      </c>
      <c r="K22" s="16">
        <f t="shared" ref="K22" si="9">E22+H22</f>
        <v>0</v>
      </c>
    </row>
    <row r="23" spans="1:13" s="25" customFormat="1" x14ac:dyDescent="0.3">
      <c r="A23" s="26"/>
      <c r="B23" s="27" t="s">
        <v>38</v>
      </c>
      <c r="C23" s="23"/>
      <c r="D23" s="18">
        <f t="shared" ref="D23:K23" si="10">D13</f>
        <v>-202342415.08999997</v>
      </c>
      <c r="E23" s="18">
        <f t="shared" si="10"/>
        <v>-291191663.25</v>
      </c>
      <c r="F23" s="18">
        <f t="shared" si="10"/>
        <v>375030671.13999999</v>
      </c>
      <c r="G23" s="18">
        <f t="shared" si="10"/>
        <v>375030671.13999999</v>
      </c>
      <c r="H23" s="18">
        <f t="shared" si="10"/>
        <v>167644234.80000001</v>
      </c>
      <c r="I23" s="18">
        <f t="shared" si="10"/>
        <v>176826738.08000001</v>
      </c>
      <c r="J23" s="18">
        <f t="shared" si="10"/>
        <v>172688256.05000001</v>
      </c>
      <c r="K23" s="18">
        <f t="shared" si="10"/>
        <v>-123547428.44999999</v>
      </c>
    </row>
    <row r="24" spans="1:13" s="17" customFormat="1" x14ac:dyDescent="0.3">
      <c r="A24" s="37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9"/>
    </row>
    <row r="25" spans="1:13" s="25" customFormat="1" ht="31.2" x14ac:dyDescent="0.3">
      <c r="A25" s="21" t="s">
        <v>5</v>
      </c>
      <c r="B25" s="22" t="s">
        <v>28</v>
      </c>
      <c r="C25" s="23">
        <v>600000</v>
      </c>
      <c r="D25" s="18">
        <f t="shared" ref="D25:K25" si="11">D26</f>
        <v>-202342415.09000003</v>
      </c>
      <c r="E25" s="19">
        <f t="shared" si="11"/>
        <v>-291191663.25</v>
      </c>
      <c r="F25" s="18">
        <f t="shared" si="11"/>
        <v>375030671.13999999</v>
      </c>
      <c r="G25" s="18">
        <f t="shared" si="11"/>
        <v>375030671.13999999</v>
      </c>
      <c r="H25" s="19">
        <f t="shared" si="11"/>
        <v>167644234.80000001</v>
      </c>
      <c r="I25" s="19">
        <f t="shared" si="11"/>
        <v>176826738.08000001</v>
      </c>
      <c r="J25" s="18">
        <f t="shared" si="11"/>
        <v>172688256.04999995</v>
      </c>
      <c r="K25" s="19">
        <f t="shared" si="11"/>
        <v>-123547428.44999999</v>
      </c>
    </row>
    <row r="26" spans="1:13" s="10" customFormat="1" ht="31.2" x14ac:dyDescent="0.3">
      <c r="A26" s="5" t="s">
        <v>6</v>
      </c>
      <c r="B26" s="6" t="s">
        <v>32</v>
      </c>
      <c r="C26" s="7">
        <v>602000</v>
      </c>
      <c r="D26" s="8">
        <f>-D11</f>
        <v>-202342415.09000003</v>
      </c>
      <c r="E26" s="9">
        <f>E27-E28+E29+E30</f>
        <v>-291191663.25</v>
      </c>
      <c r="F26" s="8">
        <f>-F11</f>
        <v>375030671.13999999</v>
      </c>
      <c r="G26" s="8">
        <f>-G11</f>
        <v>375030671.13999999</v>
      </c>
      <c r="H26" s="9">
        <f>H27-H28+H29+H30</f>
        <v>167644234.80000001</v>
      </c>
      <c r="I26" s="9">
        <f>I27-I28+I29+I30</f>
        <v>176826738.08000001</v>
      </c>
      <c r="J26" s="8">
        <f>-J11</f>
        <v>172688256.04999995</v>
      </c>
      <c r="K26" s="9">
        <f>K27-K28+K29+K30</f>
        <v>-123547428.44999999</v>
      </c>
    </row>
    <row r="27" spans="1:13" s="17" customFormat="1" x14ac:dyDescent="0.3">
      <c r="A27" s="12" t="s">
        <v>7</v>
      </c>
      <c r="B27" s="13" t="s">
        <v>29</v>
      </c>
      <c r="C27" s="14">
        <v>602100</v>
      </c>
      <c r="D27" s="15">
        <f>D19</f>
        <v>175565985.06</v>
      </c>
      <c r="E27" s="16">
        <f>E15+E19</f>
        <v>175565985.06</v>
      </c>
      <c r="F27" s="16">
        <f>F19</f>
        <v>17028039.969999999</v>
      </c>
      <c r="G27" s="16">
        <f>G19</f>
        <v>819877.4</v>
      </c>
      <c r="H27" s="16">
        <f>H15+H19</f>
        <v>22396542.16</v>
      </c>
      <c r="I27" s="16">
        <f>I15+I19</f>
        <v>819877.4</v>
      </c>
      <c r="J27" s="16">
        <f>J19</f>
        <v>192594025.03</v>
      </c>
      <c r="K27" s="16">
        <f>K15+K19</f>
        <v>197962527.22</v>
      </c>
    </row>
    <row r="28" spans="1:13" s="17" customFormat="1" x14ac:dyDescent="0.3">
      <c r="A28" s="12" t="s">
        <v>8</v>
      </c>
      <c r="B28" s="13" t="s">
        <v>30</v>
      </c>
      <c r="C28" s="14">
        <v>602200</v>
      </c>
      <c r="D28" s="15">
        <f>D20</f>
        <v>3697583.01</v>
      </c>
      <c r="E28" s="16">
        <f>E16+E20</f>
        <v>274598677.06999999</v>
      </c>
      <c r="F28" s="16">
        <f>F20</f>
        <v>16208185.970000001</v>
      </c>
      <c r="G28" s="16"/>
      <c r="H28" s="16">
        <f>H16+H20</f>
        <v>46878480.82</v>
      </c>
      <c r="I28" s="16">
        <f>I16+I20</f>
        <v>16152110.560000001</v>
      </c>
      <c r="J28" s="16">
        <f>J20</f>
        <v>19905768.98</v>
      </c>
      <c r="K28" s="16">
        <f>K16+K20</f>
        <v>321477157.88999999</v>
      </c>
    </row>
    <row r="29" spans="1:13" s="17" customFormat="1" x14ac:dyDescent="0.3">
      <c r="A29" s="12" t="s">
        <v>31</v>
      </c>
      <c r="B29" s="13" t="s">
        <v>20</v>
      </c>
      <c r="C29" s="14">
        <v>602300</v>
      </c>
      <c r="D29" s="15"/>
      <c r="E29" s="16">
        <f>E21</f>
        <v>0</v>
      </c>
      <c r="F29" s="16"/>
      <c r="G29" s="16"/>
      <c r="H29" s="16">
        <f>H17+H21</f>
        <v>-32797.78</v>
      </c>
      <c r="I29" s="16"/>
      <c r="J29" s="16"/>
      <c r="K29" s="16">
        <f>K17</f>
        <v>-32797.78</v>
      </c>
    </row>
    <row r="30" spans="1:13" s="17" customFormat="1" ht="62.4" x14ac:dyDescent="0.3">
      <c r="A30" s="12" t="s">
        <v>41</v>
      </c>
      <c r="B30" s="13" t="s">
        <v>25</v>
      </c>
      <c r="C30" s="14">
        <v>602400</v>
      </c>
      <c r="D30" s="15">
        <f t="shared" ref="D30:I30" si="12">D22</f>
        <v>-374210817.13999999</v>
      </c>
      <c r="E30" s="16">
        <f t="shared" si="12"/>
        <v>-192158971.24000001</v>
      </c>
      <c r="F30" s="16">
        <f t="shared" si="12"/>
        <v>374210817.13999999</v>
      </c>
      <c r="G30" s="16">
        <f t="shared" si="12"/>
        <v>374210817.13999999</v>
      </c>
      <c r="H30" s="16">
        <f t="shared" si="12"/>
        <v>192158971.24000001</v>
      </c>
      <c r="I30" s="16">
        <f t="shared" si="12"/>
        <v>192158971.24000001</v>
      </c>
      <c r="J30" s="16"/>
      <c r="K30" s="16"/>
    </row>
    <row r="31" spans="1:13" s="25" customFormat="1" x14ac:dyDescent="0.3">
      <c r="A31" s="26"/>
      <c r="B31" s="27" t="s">
        <v>38</v>
      </c>
      <c r="C31" s="23"/>
      <c r="D31" s="18">
        <f>D25</f>
        <v>-202342415.09000003</v>
      </c>
      <c r="E31" s="18">
        <f t="shared" ref="E31:K31" si="13">E25</f>
        <v>-291191663.25</v>
      </c>
      <c r="F31" s="18">
        <f t="shared" si="13"/>
        <v>375030671.13999999</v>
      </c>
      <c r="G31" s="18">
        <f t="shared" si="13"/>
        <v>375030671.13999999</v>
      </c>
      <c r="H31" s="18">
        <f t="shared" si="13"/>
        <v>167644234.80000001</v>
      </c>
      <c r="I31" s="18">
        <f t="shared" ref="I31" si="14">I25</f>
        <v>176826738.08000001</v>
      </c>
      <c r="J31" s="18">
        <f t="shared" si="13"/>
        <v>172688256.04999995</v>
      </c>
      <c r="K31" s="18">
        <f t="shared" si="13"/>
        <v>-123547428.44999999</v>
      </c>
    </row>
    <row r="32" spans="1:13" s="10" customFormat="1" x14ac:dyDescent="0.3">
      <c r="B32" s="28"/>
      <c r="C32" s="28"/>
      <c r="D32" s="28"/>
    </row>
    <row r="33" spans="2:9" x14ac:dyDescent="0.3">
      <c r="B33" s="1" t="s">
        <v>33</v>
      </c>
      <c r="H33" s="1" t="s">
        <v>34</v>
      </c>
    </row>
    <row r="35" spans="2:9" x14ac:dyDescent="0.3">
      <c r="E35" s="3"/>
      <c r="H35" s="3"/>
      <c r="I35" s="3"/>
    </row>
  </sheetData>
  <mergeCells count="12">
    <mergeCell ref="A12:K12"/>
    <mergeCell ref="A24:K24"/>
    <mergeCell ref="F7:I7"/>
    <mergeCell ref="D7:E7"/>
    <mergeCell ref="B7:B8"/>
    <mergeCell ref="A7:A8"/>
    <mergeCell ref="C7:C8"/>
    <mergeCell ref="I1:K1"/>
    <mergeCell ref="I2:K2"/>
    <mergeCell ref="I3:K3"/>
    <mergeCell ref="J7:K7"/>
    <mergeCell ref="A5:K5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2024-05-07T07:30:20Z</cp:lastPrinted>
  <dcterms:created xsi:type="dcterms:W3CDTF">2023-04-20T06:03:00Z</dcterms:created>
  <dcterms:modified xsi:type="dcterms:W3CDTF">2025-01-29T07:41:01Z</dcterms:modified>
</cp:coreProperties>
</file>