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210" yWindow="420" windowWidth="20580" windowHeight="11640"/>
  </bookViews>
  <sheets>
    <sheet name="Заходи" sheetId="1" r:id="rId1"/>
  </sheets>
  <definedNames>
    <definedName name="Z_FCF6C6CB_8779_4130_9730_38B57645CA9A_.wvu.PrintArea" localSheetId="0">Заходи!$A$3:$L$77</definedName>
    <definedName name="Z_FCF6C6CB_8779_4130_9730_38B57645CA9A_.wvu.Rows" localSheetId="0">#REF!</definedName>
    <definedName name="_xlnm.Print_Titles" localSheetId="0">Заходи!$6:$8</definedName>
    <definedName name="_xlnm.Print_Area" localSheetId="0">Заходи!$A$1:$L$95</definedName>
  </definedNames>
  <calcPr calcId="144525"/>
  <extLst>
    <ext uri="GoogleSheetsCustomDataVersion1">
      <go:sheetsCustomData xmlns:go="http://customooxmlschemas.google.com/" r:id="" roundtripDataSignature="AMtx7miYWe/4tfzR2mbzLGjPXE8ig8TOLA=="/>
    </ext>
  </extLst>
</workbook>
</file>

<file path=xl/calcChain.xml><?xml version="1.0" encoding="utf-8"?>
<calcChain xmlns="http://schemas.openxmlformats.org/spreadsheetml/2006/main">
  <c r="H18" i="1" l="1"/>
  <c r="I18" i="1"/>
  <c r="J18" i="1"/>
  <c r="K18" i="1"/>
  <c r="G18" i="1"/>
  <c r="H29" i="1"/>
  <c r="I29" i="1" s="1"/>
  <c r="J29" i="1" s="1"/>
  <c r="K29" i="1" s="1"/>
  <c r="K89" i="1" l="1"/>
  <c r="K88" i="1" s="1"/>
  <c r="J89" i="1"/>
  <c r="J88" i="1" s="1"/>
  <c r="I89" i="1"/>
  <c r="I88" i="1" s="1"/>
  <c r="H89" i="1"/>
  <c r="H88" i="1" s="1"/>
  <c r="G89" i="1"/>
  <c r="G88" i="1" s="1"/>
  <c r="F87" i="1"/>
  <c r="K86" i="1"/>
  <c r="J86" i="1"/>
  <c r="I86" i="1"/>
  <c r="H86" i="1"/>
  <c r="G86" i="1"/>
  <c r="F85" i="1"/>
  <c r="K84" i="1"/>
  <c r="J84" i="1"/>
  <c r="I84" i="1"/>
  <c r="H84" i="1"/>
  <c r="G84" i="1"/>
  <c r="F83" i="1"/>
  <c r="K82" i="1"/>
  <c r="J82" i="1"/>
  <c r="I82" i="1"/>
  <c r="H82" i="1"/>
  <c r="G82" i="1"/>
  <c r="F81" i="1"/>
  <c r="K80" i="1"/>
  <c r="J80" i="1"/>
  <c r="I80" i="1"/>
  <c r="H80" i="1"/>
  <c r="G80" i="1"/>
  <c r="F79" i="1"/>
  <c r="K78" i="1"/>
  <c r="J78" i="1"/>
  <c r="I78" i="1"/>
  <c r="H78" i="1"/>
  <c r="G78" i="1"/>
  <c r="F77" i="1"/>
  <c r="K76" i="1"/>
  <c r="J76" i="1"/>
  <c r="I76" i="1"/>
  <c r="H76" i="1"/>
  <c r="G76" i="1"/>
  <c r="F75" i="1"/>
  <c r="F74" i="1" s="1"/>
  <c r="K74" i="1"/>
  <c r="J74" i="1"/>
  <c r="I74" i="1"/>
  <c r="H74" i="1"/>
  <c r="G74" i="1"/>
  <c r="K72" i="1"/>
  <c r="K71" i="1" s="1"/>
  <c r="J72" i="1"/>
  <c r="J71" i="1" s="1"/>
  <c r="I72" i="1"/>
  <c r="I71" i="1" s="1"/>
  <c r="H72" i="1"/>
  <c r="H71" i="1" s="1"/>
  <c r="G72" i="1"/>
  <c r="F70" i="1"/>
  <c r="K69" i="1"/>
  <c r="J69" i="1"/>
  <c r="I69" i="1"/>
  <c r="H69" i="1"/>
  <c r="G69" i="1"/>
  <c r="F68" i="1"/>
  <c r="K67" i="1"/>
  <c r="J67" i="1"/>
  <c r="I67" i="1"/>
  <c r="H67" i="1"/>
  <c r="G67" i="1"/>
  <c r="F66" i="1"/>
  <c r="K65" i="1"/>
  <c r="J65" i="1"/>
  <c r="I65" i="1"/>
  <c r="H65" i="1"/>
  <c r="G65" i="1"/>
  <c r="F64" i="1"/>
  <c r="K63" i="1"/>
  <c r="J63" i="1"/>
  <c r="I63" i="1"/>
  <c r="H63" i="1"/>
  <c r="G63" i="1"/>
  <c r="F62" i="1"/>
  <c r="K61" i="1"/>
  <c r="J61" i="1"/>
  <c r="I61" i="1"/>
  <c r="H61" i="1"/>
  <c r="G61" i="1"/>
  <c r="F60" i="1"/>
  <c r="K59" i="1"/>
  <c r="J59" i="1"/>
  <c r="I59" i="1"/>
  <c r="H59" i="1"/>
  <c r="G59" i="1"/>
  <c r="F58" i="1"/>
  <c r="K57" i="1"/>
  <c r="J57" i="1"/>
  <c r="I57" i="1"/>
  <c r="H57" i="1"/>
  <c r="G57" i="1"/>
  <c r="F56" i="1"/>
  <c r="K55" i="1"/>
  <c r="J55" i="1"/>
  <c r="I55" i="1"/>
  <c r="H55" i="1"/>
  <c r="G55" i="1"/>
  <c r="K53" i="1"/>
  <c r="K52" i="1" s="1"/>
  <c r="J53" i="1"/>
  <c r="J52" i="1" s="1"/>
  <c r="I53" i="1"/>
  <c r="I52" i="1" s="1"/>
  <c r="H53" i="1"/>
  <c r="H52" i="1" s="1"/>
  <c r="G53" i="1"/>
  <c r="G52" i="1" s="1"/>
  <c r="F51" i="1"/>
  <c r="K50" i="1"/>
  <c r="J50" i="1"/>
  <c r="I50" i="1"/>
  <c r="H50" i="1"/>
  <c r="G50" i="1"/>
  <c r="F49" i="1"/>
  <c r="K48" i="1"/>
  <c r="J48" i="1"/>
  <c r="I48" i="1"/>
  <c r="H48" i="1"/>
  <c r="G48" i="1"/>
  <c r="F47" i="1"/>
  <c r="K46" i="1"/>
  <c r="J46" i="1"/>
  <c r="I46" i="1"/>
  <c r="H46" i="1"/>
  <c r="G46" i="1"/>
  <c r="F45" i="1"/>
  <c r="K44" i="1"/>
  <c r="J44" i="1"/>
  <c r="I44" i="1"/>
  <c r="H44" i="1"/>
  <c r="G44" i="1"/>
  <c r="F43" i="1"/>
  <c r="K42" i="1"/>
  <c r="J42" i="1"/>
  <c r="I42" i="1"/>
  <c r="H42" i="1"/>
  <c r="G42" i="1"/>
  <c r="K40" i="1"/>
  <c r="K39" i="1" s="1"/>
  <c r="J40" i="1"/>
  <c r="J39" i="1" s="1"/>
  <c r="I40" i="1"/>
  <c r="I39" i="1" s="1"/>
  <c r="H40" i="1"/>
  <c r="H39" i="1" s="1"/>
  <c r="G40" i="1"/>
  <c r="F38" i="1"/>
  <c r="K37" i="1"/>
  <c r="J37" i="1"/>
  <c r="I37" i="1"/>
  <c r="H37" i="1"/>
  <c r="G37" i="1"/>
  <c r="F36" i="1"/>
  <c r="K35" i="1"/>
  <c r="J35" i="1"/>
  <c r="I35" i="1"/>
  <c r="H35" i="1"/>
  <c r="G35" i="1"/>
  <c r="K33" i="1"/>
  <c r="J33" i="1"/>
  <c r="I33" i="1"/>
  <c r="H33" i="1"/>
  <c r="G33" i="1"/>
  <c r="F31" i="1"/>
  <c r="K30" i="1"/>
  <c r="J30" i="1"/>
  <c r="I30" i="1"/>
  <c r="H30" i="1"/>
  <c r="G30" i="1"/>
  <c r="F29" i="1"/>
  <c r="F28" i="1" s="1"/>
  <c r="K28" i="1"/>
  <c r="J28" i="1"/>
  <c r="I28" i="1"/>
  <c r="H28" i="1"/>
  <c r="G28" i="1"/>
  <c r="F27" i="1"/>
  <c r="F26" i="1" s="1"/>
  <c r="K26" i="1"/>
  <c r="J26" i="1"/>
  <c r="I26" i="1"/>
  <c r="H26" i="1"/>
  <c r="G26" i="1"/>
  <c r="F25" i="1"/>
  <c r="F24" i="1" s="1"/>
  <c r="K24" i="1"/>
  <c r="J24" i="1"/>
  <c r="I24" i="1"/>
  <c r="H24" i="1"/>
  <c r="G24" i="1"/>
  <c r="F23" i="1"/>
  <c r="K22" i="1"/>
  <c r="J22" i="1"/>
  <c r="I22" i="1"/>
  <c r="H22" i="1"/>
  <c r="G22" i="1"/>
  <c r="F21" i="1"/>
  <c r="K20" i="1"/>
  <c r="J20" i="1"/>
  <c r="I20" i="1"/>
  <c r="H20" i="1"/>
  <c r="G20" i="1"/>
  <c r="F19" i="1"/>
  <c r="F17" i="1"/>
  <c r="K16" i="1"/>
  <c r="J16" i="1"/>
  <c r="I16" i="1"/>
  <c r="H16" i="1"/>
  <c r="G16" i="1"/>
  <c r="F15" i="1"/>
  <c r="K14" i="1"/>
  <c r="J14" i="1"/>
  <c r="I14" i="1"/>
  <c r="H14" i="1"/>
  <c r="G14" i="1"/>
  <c r="F13" i="1"/>
  <c r="K12" i="1"/>
  <c r="J12" i="1"/>
  <c r="I12" i="1"/>
  <c r="H12" i="1"/>
  <c r="G12" i="1"/>
  <c r="F11" i="1"/>
  <c r="K10" i="1"/>
  <c r="J10" i="1"/>
  <c r="I10" i="1"/>
  <c r="H10" i="1"/>
  <c r="G10" i="1"/>
  <c r="F50" i="1" l="1"/>
  <c r="F80" i="1"/>
  <c r="I91" i="1"/>
  <c r="I90" i="1" s="1"/>
  <c r="J91" i="1"/>
  <c r="J90" i="1" s="1"/>
  <c r="H91" i="1"/>
  <c r="H90" i="1" s="1"/>
  <c r="G91" i="1"/>
  <c r="F35" i="1"/>
  <c r="K91" i="1"/>
  <c r="K90" i="1" s="1"/>
  <c r="F72" i="1"/>
  <c r="F14" i="1"/>
  <c r="F18" i="1"/>
  <c r="F22" i="1"/>
  <c r="F59" i="1"/>
  <c r="F67" i="1"/>
  <c r="F69" i="1"/>
  <c r="F63" i="1"/>
  <c r="F61" i="1"/>
  <c r="F82" i="1"/>
  <c r="F44" i="1"/>
  <c r="G71" i="1"/>
  <c r="F71" i="1" s="1"/>
  <c r="F84" i="1"/>
  <c r="F37" i="1"/>
  <c r="F40" i="1"/>
  <c r="F39" i="1" s="1"/>
  <c r="F46" i="1"/>
  <c r="F55" i="1"/>
  <c r="F33" i="1"/>
  <c r="F32" i="1" s="1"/>
  <c r="F57" i="1"/>
  <c r="F76" i="1"/>
  <c r="F16" i="1"/>
  <c r="F20" i="1"/>
  <c r="F12" i="1"/>
  <c r="F42" i="1"/>
  <c r="K32" i="1"/>
  <c r="F65" i="1"/>
  <c r="F86" i="1"/>
  <c r="F10" i="1"/>
  <c r="F30" i="1"/>
  <c r="G39" i="1"/>
  <c r="H32" i="1"/>
  <c r="F48" i="1"/>
  <c r="F78" i="1"/>
  <c r="F89" i="1"/>
  <c r="F88" i="1" s="1"/>
  <c r="J32" i="1"/>
  <c r="I32" i="1"/>
  <c r="F53" i="1"/>
  <c r="F52" i="1" s="1"/>
  <c r="G32" i="1"/>
  <c r="F91" i="1" l="1"/>
  <c r="F90" i="1" s="1"/>
  <c r="G90" i="1"/>
</calcChain>
</file>

<file path=xl/sharedStrings.xml><?xml version="1.0" encoding="utf-8"?>
<sst xmlns="http://schemas.openxmlformats.org/spreadsheetml/2006/main" count="265" uniqueCount="120">
  <si>
    <t xml:space="preserve">Додаток 2 </t>
  </si>
  <si>
    <t>до Програми</t>
  </si>
  <si>
    <t xml:space="preserve">Напрями діяльності та заходи </t>
  </si>
  <si>
    <t>Міської цільової програми розвитку освіти  м. Чорноморська  на 2021-2025 роки</t>
  </si>
  <si>
    <t>№      з/п</t>
  </si>
  <si>
    <t>Перелік заходів Програми</t>
  </si>
  <si>
    <r>
      <rPr>
        <b/>
        <sz val="14"/>
        <color theme="1"/>
        <rFont val="Times New Roman"/>
        <family val="1"/>
        <charset val="204"/>
      </rPr>
      <t xml:space="preserve">Строк </t>
    </r>
    <r>
      <rPr>
        <b/>
        <sz val="13"/>
        <color theme="1"/>
        <rFont val="Times New Roman"/>
        <family val="1"/>
        <charset val="204"/>
      </rPr>
      <t>виконання</t>
    </r>
    <r>
      <rPr>
        <b/>
        <sz val="14"/>
        <color theme="1"/>
        <rFont val="Times New Roman"/>
        <family val="1"/>
        <charset val="204"/>
      </rPr>
      <t xml:space="preserve"> заходу</t>
    </r>
  </si>
  <si>
    <t>Виконавці</t>
  </si>
  <si>
    <t>Джерела фінансування</t>
  </si>
  <si>
    <t>Орієнтовні обсяги фінансування (вартість),   тис.грн, у тому числі:</t>
  </si>
  <si>
    <t>Очікуваний результат</t>
  </si>
  <si>
    <t>Усього</t>
  </si>
  <si>
    <t>2021 рік</t>
  </si>
  <si>
    <t>2022 рік</t>
  </si>
  <si>
    <t>2023 рік</t>
  </si>
  <si>
    <t>2024 рік</t>
  </si>
  <si>
    <t>2025 рік</t>
  </si>
  <si>
    <t>1. Створення умов для забезпечення потреб населення в якісній освіті дітей та стабільного функціонування  закладів освіти</t>
  </si>
  <si>
    <t>1.1.</t>
  </si>
  <si>
    <t>2021-2025 роки</t>
  </si>
  <si>
    <t>Відділ освіти Чорноморської міської ради Одеського району Одеської області</t>
  </si>
  <si>
    <t>Усього, у т.ч.:</t>
  </si>
  <si>
    <t>Забезпечення стабільного функціонування  закладів освіти</t>
  </si>
  <si>
    <t>бюджет                        Чорноморської міської територіальної громади</t>
  </si>
  <si>
    <t>1.2.</t>
  </si>
  <si>
    <t xml:space="preserve">Капітальний ремонт приміщень установ  освіти з метою їх пристосування до потреб осіб з інвалідністю </t>
  </si>
  <si>
    <t>Капітальний ремонт установ освіти комунальної власності територіальної громади</t>
  </si>
  <si>
    <t>1.3.</t>
  </si>
  <si>
    <t>Створення умов доступності до закладів освіти комунальної власності Чорноморської міської територіальної громади для осіб з інвалідністю, зокрема шляхом облаштування їх пандусами</t>
  </si>
  <si>
    <t xml:space="preserve">Облаштування пандусами закладів освіти комунальної власності територіальної громади м. Чорноморська </t>
  </si>
  <si>
    <t>1.4.</t>
  </si>
  <si>
    <t>Проведення заходів з енергозбереження в закладах освіти</t>
  </si>
  <si>
    <t>Створення умов для комфортного перебування дітей у  закладах освіти, економія енергоресурсів</t>
  </si>
  <si>
    <t>1.5.</t>
  </si>
  <si>
    <t xml:space="preserve">Зміцнення та оновлення  матеріально- технічної бази, формування сучасного освітнього простору, створення умов для підвищення якості навчання осіб з особливими освітніми потребами та їх успішної соціалізації </t>
  </si>
  <si>
    <t>1.6.</t>
  </si>
  <si>
    <t>Проведення робіт із благоустрою території закладів освіти</t>
  </si>
  <si>
    <t>Облаштування зон відпочинку та фізкультурного розвитку дітей на території закладів освіти</t>
  </si>
  <si>
    <t>1.7.</t>
  </si>
  <si>
    <t>Реорганізація закладів позашкільної освіти та модернізація їх матеріально-технічної бази</t>
  </si>
  <si>
    <t>Створення умов для допрофесійної підготовки, професійної орієнтації, творчого розвитку дітей та молоді</t>
  </si>
  <si>
    <t>Запровадження допрофесійної підготовки, професійної орієнтації учнів 10-11-х класів з підготовки водіїв транспортних засобів категорії "В"</t>
  </si>
  <si>
    <t>Забезпечення можливостей для рівного доступу учнівської молоді до здобуття загальноосвітньої профільної та початкової допрофесійної підготовки</t>
  </si>
  <si>
    <t>Реалізація проектів-переможців у рамках Громадського бюджету</t>
  </si>
  <si>
    <t>Створення умов для комфортного перебування дітей у закладах освіти</t>
  </si>
  <si>
    <t xml:space="preserve">Вітамінізоване посилення щоденного раціону харчування учнів 1-4-х класів </t>
  </si>
  <si>
    <t>Всього за напрямом діяльності</t>
  </si>
  <si>
    <t>2. Створення безпечних та нешкідливих умов навчання, виховання і розвитку дітей та учнівської молоді</t>
  </si>
  <si>
    <t>2.1.</t>
  </si>
  <si>
    <t>Капітальний ремонт  спортивної бази закладів дошкільної та загальної середньої освіти (спортивні зали,  стадіони, майданчики тощо)</t>
  </si>
  <si>
    <t>Створення умов для фізичного розвитку дітей та учнівської молоді</t>
  </si>
  <si>
    <t>2.2.</t>
  </si>
  <si>
    <t>Проведення протипожежних заходів у закладах освіти (встановлення систем автоматичної пожежної сигналізації, обробка дерев`яних конструкцій протипожежною сумішшю, придбання засобів пожежогасіння, ремонт систем пожежогасіння, обслуговування)</t>
  </si>
  <si>
    <t>Забезпечення безпечних умов навчання та виховання в  закладах освіти</t>
  </si>
  <si>
    <t>3. Інформатизація освітнього процесу та управлінської діяльності  освітньої  галузі</t>
  </si>
  <si>
    <t>3.1.</t>
  </si>
  <si>
    <t xml:space="preserve">Забезпечення закладів та установ освіти комп’ютерною технікою, технологічним обладнанням, мультимедійною та інтерактивною технікою; придбання комплектуючих  (принтер, сканер, копіювальна техніка, відеокамера тощо) </t>
  </si>
  <si>
    <t>Підвищення ефективності навчально-виховного процесу, впровадження інформаційно-комунікаційних 
технологій</t>
  </si>
  <si>
    <t>3.3.</t>
  </si>
  <si>
    <t>3.4.</t>
  </si>
  <si>
    <t xml:space="preserve"> 3.2.</t>
  </si>
  <si>
    <t>Придбання та впровадження ліцензійного програмного забезпечення в закладах та установах освіти</t>
  </si>
  <si>
    <t>Вдосконалення 
роботи в закладах та установах освіти з питань дотримання норм законодавства України у сфері інтелектуальної власності</t>
  </si>
  <si>
    <t>Підтримка автоматизованої системи реєстрації дітей дошкільного віку (asrd) та модернізація вебсайтів закладів дошкільної освіти, які знаходяться у системі реєстрації</t>
  </si>
  <si>
    <t>Забезпечення прозорості та відкритості діяльності закладів освіти та органів управління освітою, формування єдиного освітньо-інформаційного простору</t>
  </si>
  <si>
    <t>Підтримка вебсайтів закладів та установ освіти</t>
  </si>
  <si>
    <t>3.5.</t>
  </si>
  <si>
    <t>Впровадження інформаційної системи управління освітою у навчально-виховний процес та управлінську діяльність</t>
  </si>
  <si>
    <t>Підвищення якості інформаційного забезпечення шляхом формування та поповнення загальної бази даних</t>
  </si>
  <si>
    <t>4. Забезпечення підтримки розвитку інтелектуального, творчого потенціалу дітей та учнівської молоді</t>
  </si>
  <si>
    <t>4.1.</t>
  </si>
  <si>
    <t>Стимулювання дітей до участі в інтелектуальних, спортивних, творчих змаганнях; підтримка обдарованих дітей</t>
  </si>
  <si>
    <t>4.2.</t>
  </si>
  <si>
    <t>Фінансування видатків на участь обдарованих і талановитих дітей, дитячих колективів в інтелектуальних, творчих та спортивних олімпіадах, турнірах, конкурсах, фестивалях, які проводяться за межами м. Чорноморська</t>
  </si>
  <si>
    <t>4.3.</t>
  </si>
  <si>
    <t>Проведення міських олімпіад, інтелектуальних конкурсів, турнірів із навчальних предметів (Інтернет-олімпіади, турніри тощо), нагородження переможців</t>
  </si>
  <si>
    <t>Створення умов для розвитку інтелектуальних здібностей дітей та учнівської молоді</t>
  </si>
  <si>
    <t>4.4.</t>
  </si>
  <si>
    <t>Проведення міських творчих конкурсів, фестивалів, нагородження переможців</t>
  </si>
  <si>
    <t>Створення умов для розвитку творчих здібностей дітей та молоді</t>
  </si>
  <si>
    <t>4.5.</t>
  </si>
  <si>
    <t>Організація заходів з обміну досвідом учнів (вихованців), організація поїздок, прийом делегацій</t>
  </si>
  <si>
    <t>Інтеграція  закладів та установ освіти у вітчизняний та міжнародний освітній простір</t>
  </si>
  <si>
    <t>4.6.</t>
  </si>
  <si>
    <t xml:space="preserve">Організація та проведення навчально-практичних семінарів, тренінгів, майстер-класів тощо для учнів закладів загальної середньої освіти </t>
  </si>
  <si>
    <t xml:space="preserve">Розвиток інтелектуальних та творчих здібностей учнів  закладів загальної середньої освіти </t>
  </si>
  <si>
    <t>4.7.</t>
  </si>
  <si>
    <t xml:space="preserve">Забезпечення виплат стипендій Чорноморського міського голови учням закладів загальної середньої освіти - переможцям  міських предметних олімпіад </t>
  </si>
  <si>
    <t xml:space="preserve">Стимулювання кращих школярів </t>
  </si>
  <si>
    <t>4.8.</t>
  </si>
  <si>
    <t>Організація роботи "Школи лідерів"</t>
  </si>
  <si>
    <t>Формування активної громадянської позиції  учнівської молоді</t>
  </si>
  <si>
    <t>5. Розвиток творчого потенціалу та підвищення престижності праці працівників галузі "Освіта"</t>
  </si>
  <si>
    <t>5.1.</t>
  </si>
  <si>
    <t>Організація міських семінарів (майстер-класів тощо)  із залученням відповідних фахівців, забезпечення участі працівників освітньої галузі міста у виїзних науково-методичних заходах</t>
  </si>
  <si>
    <t>Ознайомлення педагогів з інноваційними технологіями для широкого їх впровадження в педагогічну практику, з проблематикою психологічного насилля та шляхами його подолання, із заходами щодо профілактики правопорушень у дитячому середовищі тощо</t>
  </si>
  <si>
    <t>5.2.</t>
  </si>
  <si>
    <t>Видання інформаційно-методичних матеріалів</t>
  </si>
  <si>
    <t>Інформаційно-методичне забезпечення  навчально-виховного процесу</t>
  </si>
  <si>
    <t>5.3.</t>
  </si>
  <si>
    <t xml:space="preserve">Проведення міських етапів конкурсів педагогічної майстерності та матеріальне заохочення переможців </t>
  </si>
  <si>
    <t>Стимулювання  вчителів до підвищення професійного рівня</t>
  </si>
  <si>
    <t>5.4.</t>
  </si>
  <si>
    <t>Забезпечення участі педагогів - переможців міських конкурсів,                          у конкурсах вищого рівня</t>
  </si>
  <si>
    <t>5.5.</t>
  </si>
  <si>
    <t>Стимулювання педагогічних працівників   до підвищення ефективності роботи з обдарованими дітьми та молоддю</t>
  </si>
  <si>
    <t>5.6.</t>
  </si>
  <si>
    <t xml:space="preserve">Забезпечення адресних муніципальних виплат педагогам, яким присвоєно почесне звання "Вчитель року", окремим категоріям працівників закладів та установ, що підпорядковуються відділу освіти Чорноморської міської ради Одеського району Одеської області, непрацюючим педагогам-пенсіонерам, молодим спеціалістам </t>
  </si>
  <si>
    <t xml:space="preserve">Забезпечення соціальної підтримки кращих педагогічних працівників міста, непрацюючих педагогів-пенсіонерів, окремих категорій працівників закладів та установ освіти, а саме помічників вихователів закладів дошкільної освіти </t>
  </si>
  <si>
    <t xml:space="preserve">Надання муніципальної адресної допомоги окремим категоріям працівників закладів освіти, що підпорядковуються відділу освіти Чорноморської міської ради Одеського району Одеської області, а саме помічникам вихователів у сумі 1000 грн щомісячно. Припинення виплати такої допомоги призупиняється у разі звільнення працівника </t>
  </si>
  <si>
    <t>Всього за Програмою</t>
  </si>
  <si>
    <t>Капітальний ремонт харчоблоків закладів дошкільної та загальної середньої освіти, капітальний ремонт будівель, приміщень та систем комунікацій закладів освіти</t>
  </si>
  <si>
    <t>Забезпечення харчуванням  в закладах загальної середньої освіти м. Чорноморська:
- учнів 1-4-х класів;
-учнів 5-11 класів з числа дітей-сиріт, дітей, позбавленних батьківського піклування;
- учнів 5-11 класів із малозабезпечених сімей та сімей, які перебувають у складних життєвих обставинах за актами обстежень</t>
  </si>
  <si>
    <t>Забезпечення харчуванням учнів                            у закладах загальної середньої освіти м. Чорноморська</t>
  </si>
  <si>
    <r>
      <t>Забезпечення заохочувальних виплат педагогам, які досягли значних успіхів             у роботі з обдарованими дітьми та молоддю</t>
    </r>
    <r>
      <rPr>
        <sz val="14"/>
        <color rgb="FFFF0000"/>
        <rFont val="Times New Roman"/>
        <family val="1"/>
        <charset val="204"/>
      </rPr>
      <t xml:space="preserve"> </t>
    </r>
  </si>
  <si>
    <t>Начальник відділу освіти</t>
  </si>
  <si>
    <t>Наталія ВОРОНЕНКО</t>
  </si>
  <si>
    <t xml:space="preserve">Забезпечення вітамінізованим сніданком "яблуко"учнів 1-4-х класів закладів загальної середньої освіти м. Чорноморська </t>
  </si>
  <si>
    <t>Матеріальне заохочення переможців ІІІ та ІV етапів Всеукраїнських учнівських предметних олімпіад, ІІ і ІІІ етапів Всеукраїнського конкурсу-захисту науково-дослідницьких робіт учнів-членів МАН, міжнародних олімпіад та інтелектуальних турнірів</t>
  </si>
  <si>
    <t xml:space="preserve">Модернізація матеріально-технічної бази закладів освіти, оснащення сучасним обладнанням та навчальним приладдям; облаштування ігрових, розвивальних та відпочинкових локацій, створення медіатек тощо; оснащення  міського інклюзивно-ресурсного центру, ресурсних кімнат, спеціальних груп (класів) закладів  освіти засобами корекції психофізичного розвитку осіб з особливими освітніми потребами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</si>
</sst>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,##0.0_р_."/>
    <numFmt numFmtId="165" formatCode="d\.m"/>
    <numFmt numFmtId="166" formatCode="d\.m\."/>
    <numFmt numFmtId="167" formatCode="#,##0.0"/>
    <numFmt numFmtId="168" formatCode="#,##0.000_р_."/>
  </numFmts>
  <fonts count="11" x14ac:knownFonts="1">
    <font>
      <sz val="10"/>
      <color rgb="FF000000"/>
      <name val="Arial"/>
    </font>
    <font>
      <sz val="14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sz val="14"/>
      <color rgb="FF000000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/>
    <xf numFmtId="0" fontId="1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164" fontId="3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7" fontId="3" fillId="2" borderId="10" xfId="0" applyNumberFormat="1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167" fontId="2" fillId="2" borderId="10" xfId="0" applyNumberFormat="1" applyFont="1" applyFill="1" applyBorder="1" applyAlignment="1">
      <alignment horizontal="center" vertical="center" wrapText="1"/>
    </xf>
    <xf numFmtId="164" fontId="3" fillId="2" borderId="10" xfId="0" applyNumberFormat="1" applyFont="1" applyFill="1" applyBorder="1" applyAlignment="1">
      <alignment horizontal="center" vertical="center" wrapText="1"/>
    </xf>
    <xf numFmtId="168" fontId="3" fillId="0" borderId="10" xfId="0" applyNumberFormat="1" applyFont="1" applyBorder="1" applyAlignment="1">
      <alignment horizontal="center" vertical="center" wrapText="1"/>
    </xf>
    <xf numFmtId="168" fontId="2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 applyAlignment="1">
      <alignment horizontal="right"/>
    </xf>
    <xf numFmtId="165" fontId="2" fillId="0" borderId="1" xfId="0" applyNumberFormat="1" applyFont="1" applyBorder="1" applyAlignment="1">
      <alignment horizontal="center" vertical="center" wrapText="1"/>
    </xf>
    <xf numFmtId="0" fontId="4" fillId="0" borderId="9" xfId="0" applyFont="1" applyBorder="1"/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/>
    <xf numFmtId="0" fontId="4" fillId="0" borderId="4" xfId="0" applyFont="1" applyBorder="1"/>
    <xf numFmtId="0" fontId="4" fillId="0" borderId="6" xfId="0" applyFont="1" applyBorder="1"/>
    <xf numFmtId="0" fontId="4" fillId="0" borderId="7" xfId="0" applyFont="1" applyBorder="1"/>
    <xf numFmtId="0" fontId="4" fillId="0" borderId="8" xfId="0" applyFont="1" applyBorder="1"/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center" vertical="center" wrapText="1"/>
    </xf>
    <xf numFmtId="0" fontId="9" fillId="2" borderId="14" xfId="0" applyFont="1" applyFill="1" applyBorder="1" applyAlignment="1">
      <alignment vertical="center" wrapText="1"/>
    </xf>
    <xf numFmtId="0" fontId="10" fillId="0" borderId="8" xfId="0" applyFont="1" applyBorder="1"/>
    <xf numFmtId="165" fontId="8" fillId="2" borderId="1" xfId="0" applyNumberFormat="1" applyFont="1" applyFill="1" applyBorder="1" applyAlignment="1">
      <alignment horizontal="center" vertical="center" wrapText="1"/>
    </xf>
    <xf numFmtId="0" fontId="10" fillId="0" borderId="9" xfId="0" applyFont="1" applyBorder="1"/>
    <xf numFmtId="166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5" xfId="0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Alignment="1"/>
    <xf numFmtId="0" fontId="3" fillId="0" borderId="0" xfId="0" applyFont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/>
    <xf numFmtId="0" fontId="4" fillId="0" borderId="1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"/>
  <sheetViews>
    <sheetView tabSelected="1" view="pageBreakPreview" topLeftCell="A46" zoomScale="60" zoomScaleNormal="80" workbookViewId="0">
      <selection activeCell="D57" sqref="D57:D58"/>
    </sheetView>
  </sheetViews>
  <sheetFormatPr defaultColWidth="14.42578125" defaultRowHeight="12.75" x14ac:dyDescent="0.2"/>
  <cols>
    <col min="1" max="1" width="6.7109375" customWidth="1"/>
    <col min="2" max="2" width="51.5703125" customWidth="1"/>
    <col min="3" max="3" width="13" customWidth="1"/>
    <col min="4" max="4" width="23.7109375" customWidth="1"/>
    <col min="5" max="5" width="26.140625" customWidth="1"/>
    <col min="6" max="6" width="18" customWidth="1"/>
    <col min="7" max="8" width="16.140625" customWidth="1"/>
    <col min="9" max="9" width="16" customWidth="1"/>
    <col min="10" max="10" width="16.7109375" customWidth="1"/>
    <col min="11" max="11" width="15.7109375" customWidth="1"/>
    <col min="12" max="12" width="44.28515625" customWidth="1"/>
  </cols>
  <sheetData>
    <row r="1" spans="1:12" ht="18.75" x14ac:dyDescent="0.3">
      <c r="A1" s="46"/>
      <c r="B1" s="47"/>
      <c r="C1" s="47"/>
      <c r="D1" s="47"/>
      <c r="E1" s="2"/>
      <c r="F1" s="2"/>
      <c r="G1" s="2"/>
      <c r="H1" s="2"/>
      <c r="I1" s="2"/>
      <c r="J1" s="2"/>
      <c r="K1" s="2"/>
      <c r="L1" s="2" t="s">
        <v>0</v>
      </c>
    </row>
    <row r="2" spans="1:12" ht="18.75" x14ac:dyDescent="0.3">
      <c r="A2" s="1"/>
      <c r="B2" s="1"/>
      <c r="C2" s="1"/>
      <c r="D2" s="1"/>
      <c r="E2" s="2"/>
      <c r="F2" s="2"/>
      <c r="G2" s="2"/>
      <c r="H2" s="2"/>
      <c r="I2" s="2"/>
      <c r="J2" s="2"/>
      <c r="K2" s="2"/>
      <c r="L2" s="2" t="s">
        <v>1</v>
      </c>
    </row>
    <row r="3" spans="1:12" ht="26.25" customHeight="1" x14ac:dyDescent="0.2">
      <c r="A3" s="48" t="s">
        <v>2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</row>
    <row r="4" spans="1:12" ht="26.25" customHeight="1" x14ac:dyDescent="0.2">
      <c r="A4" s="48" t="s">
        <v>3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</row>
    <row r="5" spans="1:12" ht="18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2">
      <c r="A6" s="45" t="s">
        <v>4</v>
      </c>
      <c r="B6" s="45" t="s">
        <v>5</v>
      </c>
      <c r="C6" s="45" t="s">
        <v>6</v>
      </c>
      <c r="D6" s="45" t="s">
        <v>7</v>
      </c>
      <c r="E6" s="45" t="s">
        <v>8</v>
      </c>
      <c r="F6" s="25" t="s">
        <v>9</v>
      </c>
      <c r="G6" s="26"/>
      <c r="H6" s="26"/>
      <c r="I6" s="26"/>
      <c r="J6" s="26"/>
      <c r="K6" s="27"/>
      <c r="L6" s="45" t="s">
        <v>10</v>
      </c>
    </row>
    <row r="7" spans="1:12" x14ac:dyDescent="0.2">
      <c r="A7" s="44"/>
      <c r="B7" s="44"/>
      <c r="C7" s="44"/>
      <c r="D7" s="44"/>
      <c r="E7" s="44"/>
      <c r="F7" s="28"/>
      <c r="G7" s="29"/>
      <c r="H7" s="29"/>
      <c r="I7" s="29"/>
      <c r="J7" s="29"/>
      <c r="K7" s="30"/>
      <c r="L7" s="44"/>
    </row>
    <row r="8" spans="1:12" ht="18.75" x14ac:dyDescent="0.2">
      <c r="A8" s="23"/>
      <c r="B8" s="23"/>
      <c r="C8" s="23"/>
      <c r="D8" s="23"/>
      <c r="E8" s="23"/>
      <c r="F8" s="4" t="s">
        <v>11</v>
      </c>
      <c r="G8" s="4" t="s">
        <v>12</v>
      </c>
      <c r="H8" s="4" t="s">
        <v>13</v>
      </c>
      <c r="I8" s="4" t="s">
        <v>14</v>
      </c>
      <c r="J8" s="4" t="s">
        <v>15</v>
      </c>
      <c r="K8" s="4" t="s">
        <v>16</v>
      </c>
      <c r="L8" s="23"/>
    </row>
    <row r="9" spans="1:12" ht="31.5" customHeight="1" x14ac:dyDescent="0.2">
      <c r="A9" s="49" t="s">
        <v>17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1"/>
    </row>
    <row r="10" spans="1:12" ht="18.75" x14ac:dyDescent="0.2">
      <c r="A10" s="24" t="s">
        <v>18</v>
      </c>
      <c r="B10" s="24" t="s">
        <v>111</v>
      </c>
      <c r="C10" s="24" t="s">
        <v>19</v>
      </c>
      <c r="D10" s="24" t="s">
        <v>20</v>
      </c>
      <c r="E10" s="4" t="s">
        <v>21</v>
      </c>
      <c r="F10" s="5">
        <f t="shared" ref="F10:F19" si="0">G10+H10+K10+I10+J10</f>
        <v>40248.6</v>
      </c>
      <c r="G10" s="5">
        <f t="shared" ref="G10:K10" si="1">G11</f>
        <v>9748.6</v>
      </c>
      <c r="H10" s="5">
        <f t="shared" si="1"/>
        <v>9000</v>
      </c>
      <c r="I10" s="5">
        <f t="shared" si="1"/>
        <v>7000</v>
      </c>
      <c r="J10" s="5">
        <f t="shared" si="1"/>
        <v>4500</v>
      </c>
      <c r="K10" s="5">
        <f t="shared" si="1"/>
        <v>10000</v>
      </c>
      <c r="L10" s="24" t="s">
        <v>22</v>
      </c>
    </row>
    <row r="11" spans="1:12" ht="93.75" x14ac:dyDescent="0.2">
      <c r="A11" s="23"/>
      <c r="B11" s="23"/>
      <c r="C11" s="23"/>
      <c r="D11" s="23"/>
      <c r="E11" s="6" t="s">
        <v>23</v>
      </c>
      <c r="F11" s="7">
        <f t="shared" si="0"/>
        <v>40248.6</v>
      </c>
      <c r="G11" s="8">
        <v>9748.6</v>
      </c>
      <c r="H11" s="8">
        <v>9000</v>
      </c>
      <c r="I11" s="8">
        <v>7000</v>
      </c>
      <c r="J11" s="8">
        <v>4500</v>
      </c>
      <c r="K11" s="8">
        <v>10000</v>
      </c>
      <c r="L11" s="23"/>
    </row>
    <row r="12" spans="1:12" ht="18.75" x14ac:dyDescent="0.2">
      <c r="A12" s="24" t="s">
        <v>24</v>
      </c>
      <c r="B12" s="24" t="s">
        <v>25</v>
      </c>
      <c r="C12" s="24" t="s">
        <v>19</v>
      </c>
      <c r="D12" s="24" t="s">
        <v>20</v>
      </c>
      <c r="E12" s="4" t="s">
        <v>21</v>
      </c>
      <c r="F12" s="5">
        <f t="shared" si="0"/>
        <v>7000</v>
      </c>
      <c r="G12" s="5">
        <f t="shared" ref="G12:K12" si="2">G13</f>
        <v>500</v>
      </c>
      <c r="H12" s="5">
        <f t="shared" si="2"/>
        <v>2000</v>
      </c>
      <c r="I12" s="5">
        <f t="shared" si="2"/>
        <v>2000</v>
      </c>
      <c r="J12" s="5">
        <f t="shared" si="2"/>
        <v>1500</v>
      </c>
      <c r="K12" s="5">
        <f t="shared" si="2"/>
        <v>1000</v>
      </c>
      <c r="L12" s="24" t="s">
        <v>26</v>
      </c>
    </row>
    <row r="13" spans="1:12" ht="93.75" x14ac:dyDescent="0.2">
      <c r="A13" s="23"/>
      <c r="B13" s="23"/>
      <c r="C13" s="23"/>
      <c r="D13" s="23"/>
      <c r="E13" s="6" t="s">
        <v>23</v>
      </c>
      <c r="F13" s="7">
        <f t="shared" si="0"/>
        <v>7000</v>
      </c>
      <c r="G13" s="8">
        <v>500</v>
      </c>
      <c r="H13" s="8">
        <v>2000</v>
      </c>
      <c r="I13" s="8">
        <v>2000</v>
      </c>
      <c r="J13" s="8">
        <v>1500</v>
      </c>
      <c r="K13" s="8">
        <v>1000</v>
      </c>
      <c r="L13" s="23"/>
    </row>
    <row r="14" spans="1:12" ht="18.75" x14ac:dyDescent="0.2">
      <c r="A14" s="24" t="s">
        <v>27</v>
      </c>
      <c r="B14" s="24" t="s">
        <v>28</v>
      </c>
      <c r="C14" s="24" t="s">
        <v>19</v>
      </c>
      <c r="D14" s="24" t="s">
        <v>20</v>
      </c>
      <c r="E14" s="4" t="s">
        <v>21</v>
      </c>
      <c r="F14" s="5">
        <f t="shared" si="0"/>
        <v>7500</v>
      </c>
      <c r="G14" s="5">
        <f t="shared" ref="G14:K14" si="3">G15</f>
        <v>1500</v>
      </c>
      <c r="H14" s="5">
        <f t="shared" si="3"/>
        <v>2000</v>
      </c>
      <c r="I14" s="5">
        <f t="shared" si="3"/>
        <v>1000</v>
      </c>
      <c r="J14" s="5">
        <f t="shared" si="3"/>
        <v>1000</v>
      </c>
      <c r="K14" s="5">
        <f t="shared" si="3"/>
        <v>2000</v>
      </c>
      <c r="L14" s="24" t="s">
        <v>29</v>
      </c>
    </row>
    <row r="15" spans="1:12" ht="93.75" x14ac:dyDescent="0.2">
      <c r="A15" s="23"/>
      <c r="B15" s="23"/>
      <c r="C15" s="23"/>
      <c r="D15" s="23"/>
      <c r="E15" s="6" t="s">
        <v>23</v>
      </c>
      <c r="F15" s="7">
        <f t="shared" si="0"/>
        <v>7500</v>
      </c>
      <c r="G15" s="8">
        <v>1500</v>
      </c>
      <c r="H15" s="8">
        <v>2000</v>
      </c>
      <c r="I15" s="8">
        <v>1000</v>
      </c>
      <c r="J15" s="8">
        <v>1000</v>
      </c>
      <c r="K15" s="8">
        <v>2000</v>
      </c>
      <c r="L15" s="23"/>
    </row>
    <row r="16" spans="1:12" ht="18.75" x14ac:dyDescent="0.2">
      <c r="A16" s="24" t="s">
        <v>30</v>
      </c>
      <c r="B16" s="24" t="s">
        <v>31</v>
      </c>
      <c r="C16" s="24" t="s">
        <v>19</v>
      </c>
      <c r="D16" s="24" t="s">
        <v>20</v>
      </c>
      <c r="E16" s="4" t="s">
        <v>21</v>
      </c>
      <c r="F16" s="5">
        <f t="shared" si="0"/>
        <v>16139.7</v>
      </c>
      <c r="G16" s="5">
        <f t="shared" ref="G16:K16" si="4">G17</f>
        <v>2139.6999999999998</v>
      </c>
      <c r="H16" s="5">
        <f t="shared" si="4"/>
        <v>5000</v>
      </c>
      <c r="I16" s="5">
        <f t="shared" si="4"/>
        <v>4000</v>
      </c>
      <c r="J16" s="5">
        <f t="shared" si="4"/>
        <v>3000</v>
      </c>
      <c r="K16" s="5">
        <f t="shared" si="4"/>
        <v>2000</v>
      </c>
      <c r="L16" s="24" t="s">
        <v>32</v>
      </c>
    </row>
    <row r="17" spans="1:12" ht="93.75" x14ac:dyDescent="0.2">
      <c r="A17" s="23"/>
      <c r="B17" s="23"/>
      <c r="C17" s="23"/>
      <c r="D17" s="23"/>
      <c r="E17" s="6" t="s">
        <v>23</v>
      </c>
      <c r="F17" s="7">
        <f t="shared" si="0"/>
        <v>16139.7</v>
      </c>
      <c r="G17" s="8">
        <v>2139.6999999999998</v>
      </c>
      <c r="H17" s="8">
        <v>5000</v>
      </c>
      <c r="I17" s="8">
        <v>4000</v>
      </c>
      <c r="J17" s="8">
        <v>3000</v>
      </c>
      <c r="K17" s="8">
        <v>2000</v>
      </c>
      <c r="L17" s="23"/>
    </row>
    <row r="18" spans="1:12" ht="18.75" x14ac:dyDescent="0.2">
      <c r="A18" s="37" t="s">
        <v>33</v>
      </c>
      <c r="B18" s="24" t="s">
        <v>119</v>
      </c>
      <c r="C18" s="24" t="s">
        <v>19</v>
      </c>
      <c r="D18" s="24" t="s">
        <v>20</v>
      </c>
      <c r="E18" s="4" t="s">
        <v>21</v>
      </c>
      <c r="F18" s="5">
        <f t="shared" si="0"/>
        <v>25593.8</v>
      </c>
      <c r="G18" s="5">
        <f t="shared" ref="G18:K18" si="5">G19</f>
        <v>4513.8</v>
      </c>
      <c r="H18" s="5">
        <f t="shared" si="5"/>
        <v>6270</v>
      </c>
      <c r="I18" s="5">
        <f t="shared" si="5"/>
        <v>4270</v>
      </c>
      <c r="J18" s="5">
        <f t="shared" si="5"/>
        <v>3270</v>
      </c>
      <c r="K18" s="5">
        <f t="shared" si="5"/>
        <v>7270</v>
      </c>
      <c r="L18" s="24" t="s">
        <v>34</v>
      </c>
    </row>
    <row r="19" spans="1:12" ht="207" customHeight="1" x14ac:dyDescent="0.2">
      <c r="A19" s="23"/>
      <c r="B19" s="23"/>
      <c r="C19" s="23"/>
      <c r="D19" s="23"/>
      <c r="E19" s="6" t="s">
        <v>23</v>
      </c>
      <c r="F19" s="7">
        <f t="shared" si="0"/>
        <v>25593.8</v>
      </c>
      <c r="G19" s="8">
        <v>4513.8</v>
      </c>
      <c r="H19" s="8">
        <v>6270</v>
      </c>
      <c r="I19" s="8">
        <v>4270</v>
      </c>
      <c r="J19" s="8">
        <v>3270</v>
      </c>
      <c r="K19" s="8">
        <v>7270</v>
      </c>
      <c r="L19" s="23"/>
    </row>
    <row r="20" spans="1:12" ht="18.75" x14ac:dyDescent="0.2">
      <c r="A20" s="24" t="s">
        <v>35</v>
      </c>
      <c r="B20" s="24" t="s">
        <v>36</v>
      </c>
      <c r="C20" s="24" t="s">
        <v>19</v>
      </c>
      <c r="D20" s="24" t="s">
        <v>20</v>
      </c>
      <c r="E20" s="4" t="s">
        <v>21</v>
      </c>
      <c r="F20" s="5">
        <f t="shared" ref="F20:F23" si="6">G20+H20+K20+I20+J20</f>
        <v>1691</v>
      </c>
      <c r="G20" s="5">
        <f t="shared" ref="G20:K20" si="7">G21</f>
        <v>870</v>
      </c>
      <c r="H20" s="5">
        <f t="shared" si="7"/>
        <v>207</v>
      </c>
      <c r="I20" s="5">
        <f t="shared" si="7"/>
        <v>204</v>
      </c>
      <c r="J20" s="5">
        <f t="shared" si="7"/>
        <v>205</v>
      </c>
      <c r="K20" s="5">
        <f t="shared" si="7"/>
        <v>205</v>
      </c>
      <c r="L20" s="24" t="s">
        <v>37</v>
      </c>
    </row>
    <row r="21" spans="1:12" ht="93.75" x14ac:dyDescent="0.2">
      <c r="A21" s="23"/>
      <c r="B21" s="23"/>
      <c r="C21" s="23"/>
      <c r="D21" s="23"/>
      <c r="E21" s="6" t="s">
        <v>23</v>
      </c>
      <c r="F21" s="7">
        <f t="shared" si="6"/>
        <v>1691</v>
      </c>
      <c r="G21" s="8">
        <v>870</v>
      </c>
      <c r="H21" s="8">
        <v>207</v>
      </c>
      <c r="I21" s="8">
        <v>204</v>
      </c>
      <c r="J21" s="8">
        <v>205</v>
      </c>
      <c r="K21" s="8">
        <v>205</v>
      </c>
      <c r="L21" s="23"/>
    </row>
    <row r="22" spans="1:12" ht="18.75" x14ac:dyDescent="0.2">
      <c r="A22" s="24" t="s">
        <v>38</v>
      </c>
      <c r="B22" s="24" t="s">
        <v>39</v>
      </c>
      <c r="C22" s="24" t="s">
        <v>19</v>
      </c>
      <c r="D22" s="24" t="s">
        <v>20</v>
      </c>
      <c r="E22" s="4" t="s">
        <v>21</v>
      </c>
      <c r="F22" s="5">
        <f t="shared" si="6"/>
        <v>2432</v>
      </c>
      <c r="G22" s="5">
        <f t="shared" ref="G22:K22" si="8">G23</f>
        <v>1872</v>
      </c>
      <c r="H22" s="5">
        <f t="shared" si="8"/>
        <v>200</v>
      </c>
      <c r="I22" s="5">
        <f t="shared" si="8"/>
        <v>200</v>
      </c>
      <c r="J22" s="5">
        <f t="shared" si="8"/>
        <v>160</v>
      </c>
      <c r="K22" s="5">
        <f t="shared" si="8"/>
        <v>0</v>
      </c>
      <c r="L22" s="24" t="s">
        <v>40</v>
      </c>
    </row>
    <row r="23" spans="1:12" ht="93.75" x14ac:dyDescent="0.2">
      <c r="A23" s="23"/>
      <c r="B23" s="23"/>
      <c r="C23" s="23"/>
      <c r="D23" s="23"/>
      <c r="E23" s="6" t="s">
        <v>23</v>
      </c>
      <c r="F23" s="7">
        <f t="shared" si="6"/>
        <v>2432</v>
      </c>
      <c r="G23" s="7">
        <v>1872</v>
      </c>
      <c r="H23" s="8">
        <v>200</v>
      </c>
      <c r="I23" s="8">
        <v>200</v>
      </c>
      <c r="J23" s="8">
        <v>160</v>
      </c>
      <c r="K23" s="7"/>
      <c r="L23" s="23"/>
    </row>
    <row r="24" spans="1:12" ht="18.75" x14ac:dyDescent="0.2">
      <c r="A24" s="40">
        <v>44409</v>
      </c>
      <c r="B24" s="38" t="s">
        <v>41</v>
      </c>
      <c r="C24" s="24" t="s">
        <v>19</v>
      </c>
      <c r="D24" s="34" t="s">
        <v>20</v>
      </c>
      <c r="E24" s="9" t="s">
        <v>21</v>
      </c>
      <c r="F24" s="10">
        <f t="shared" ref="F24:K24" si="9">F25</f>
        <v>230</v>
      </c>
      <c r="G24" s="10">
        <f t="shared" si="9"/>
        <v>98</v>
      </c>
      <c r="H24" s="10">
        <f t="shared" si="9"/>
        <v>132</v>
      </c>
      <c r="I24" s="11">
        <f t="shared" si="9"/>
        <v>0</v>
      </c>
      <c r="J24" s="11">
        <f t="shared" si="9"/>
        <v>0</v>
      </c>
      <c r="K24" s="11">
        <f t="shared" si="9"/>
        <v>0</v>
      </c>
      <c r="L24" s="34" t="s">
        <v>42</v>
      </c>
    </row>
    <row r="25" spans="1:12" ht="93.75" x14ac:dyDescent="0.2">
      <c r="A25" s="41"/>
      <c r="B25" s="39"/>
      <c r="C25" s="23"/>
      <c r="D25" s="23"/>
      <c r="E25" s="12" t="s">
        <v>23</v>
      </c>
      <c r="F25" s="11">
        <f>G25+H25+I25+J25+K25</f>
        <v>230</v>
      </c>
      <c r="G25" s="13">
        <v>98</v>
      </c>
      <c r="H25" s="13">
        <v>132</v>
      </c>
      <c r="I25" s="10"/>
      <c r="J25" s="10"/>
      <c r="K25" s="10"/>
      <c r="L25" s="23"/>
    </row>
    <row r="26" spans="1:12" ht="18.75" x14ac:dyDescent="0.2">
      <c r="A26" s="42">
        <v>44440</v>
      </c>
      <c r="B26" s="24" t="s">
        <v>43</v>
      </c>
      <c r="C26" s="24" t="s">
        <v>19</v>
      </c>
      <c r="D26" s="24" t="s">
        <v>20</v>
      </c>
      <c r="E26" s="4" t="s">
        <v>21</v>
      </c>
      <c r="F26" s="5">
        <f t="shared" ref="F26:K26" si="10">F27</f>
        <v>500</v>
      </c>
      <c r="G26" s="5">
        <f t="shared" si="10"/>
        <v>100</v>
      </c>
      <c r="H26" s="5">
        <f t="shared" si="10"/>
        <v>100</v>
      </c>
      <c r="I26" s="5">
        <f t="shared" si="10"/>
        <v>100</v>
      </c>
      <c r="J26" s="5">
        <f t="shared" si="10"/>
        <v>100</v>
      </c>
      <c r="K26" s="5">
        <f t="shared" si="10"/>
        <v>100</v>
      </c>
      <c r="L26" s="24" t="s">
        <v>44</v>
      </c>
    </row>
    <row r="27" spans="1:12" ht="93.75" x14ac:dyDescent="0.2">
      <c r="A27" s="23"/>
      <c r="B27" s="23"/>
      <c r="C27" s="23"/>
      <c r="D27" s="23"/>
      <c r="E27" s="6" t="s">
        <v>23</v>
      </c>
      <c r="F27" s="7">
        <f>G27+H27+K27+I27+J27</f>
        <v>500</v>
      </c>
      <c r="G27" s="8">
        <v>100</v>
      </c>
      <c r="H27" s="8">
        <v>100</v>
      </c>
      <c r="I27" s="8">
        <v>100</v>
      </c>
      <c r="J27" s="8">
        <v>100</v>
      </c>
      <c r="K27" s="8">
        <v>100</v>
      </c>
      <c r="L27" s="23"/>
    </row>
    <row r="28" spans="1:12" ht="18.75" x14ac:dyDescent="0.2">
      <c r="A28" s="42">
        <v>44470</v>
      </c>
      <c r="B28" s="43" t="s">
        <v>112</v>
      </c>
      <c r="C28" s="24" t="s">
        <v>19</v>
      </c>
      <c r="D28" s="24" t="s">
        <v>20</v>
      </c>
      <c r="E28" s="4" t="s">
        <v>21</v>
      </c>
      <c r="F28" s="5">
        <f t="shared" ref="F28:K28" si="11">F29</f>
        <v>50424.147971875012</v>
      </c>
      <c r="G28" s="5">
        <f t="shared" si="11"/>
        <v>9125.5</v>
      </c>
      <c r="H28" s="5">
        <f t="shared" si="11"/>
        <v>9581.7749999999996</v>
      </c>
      <c r="I28" s="5">
        <f t="shared" si="11"/>
        <v>10060.86375</v>
      </c>
      <c r="J28" s="5">
        <f t="shared" si="11"/>
        <v>10563.906937500002</v>
      </c>
      <c r="K28" s="5">
        <f t="shared" si="11"/>
        <v>11092.102284375002</v>
      </c>
      <c r="L28" s="43" t="s">
        <v>113</v>
      </c>
    </row>
    <row r="29" spans="1:12" ht="93.75" x14ac:dyDescent="0.2">
      <c r="A29" s="23"/>
      <c r="B29" s="23"/>
      <c r="C29" s="23"/>
      <c r="D29" s="23"/>
      <c r="E29" s="6" t="s">
        <v>23</v>
      </c>
      <c r="F29" s="7">
        <f>G29+H29+K29+I29+J29</f>
        <v>50424.147971875012</v>
      </c>
      <c r="G29" s="8">
        <v>9125.5</v>
      </c>
      <c r="H29" s="8">
        <f>G29*1.05</f>
        <v>9581.7749999999996</v>
      </c>
      <c r="I29" s="8">
        <f>H29*1.05</f>
        <v>10060.86375</v>
      </c>
      <c r="J29" s="8">
        <f>I29*1.05</f>
        <v>10563.906937500002</v>
      </c>
      <c r="K29" s="8">
        <f>J29*1.05</f>
        <v>11092.102284375002</v>
      </c>
      <c r="L29" s="23"/>
    </row>
    <row r="30" spans="1:12" ht="18.75" x14ac:dyDescent="0.2">
      <c r="A30" s="22">
        <v>44501</v>
      </c>
      <c r="B30" s="24" t="s">
        <v>117</v>
      </c>
      <c r="C30" s="24" t="s">
        <v>19</v>
      </c>
      <c r="D30" s="24" t="s">
        <v>20</v>
      </c>
      <c r="E30" s="4" t="s">
        <v>21</v>
      </c>
      <c r="F30" s="5">
        <f t="shared" ref="F30:F31" si="12">G30+H30+I30+J30+K30</f>
        <v>6489.7999999999993</v>
      </c>
      <c r="G30" s="5">
        <f t="shared" ref="G30:K30" si="13">G31</f>
        <v>1174.5</v>
      </c>
      <c r="H30" s="5">
        <f t="shared" si="13"/>
        <v>1233.2</v>
      </c>
      <c r="I30" s="5">
        <f t="shared" si="13"/>
        <v>1294.9000000000001</v>
      </c>
      <c r="J30" s="5">
        <f t="shared" si="13"/>
        <v>1359.6</v>
      </c>
      <c r="K30" s="5">
        <f t="shared" si="13"/>
        <v>1427.6</v>
      </c>
      <c r="L30" s="24" t="s">
        <v>45</v>
      </c>
    </row>
    <row r="31" spans="1:12" ht="93.75" x14ac:dyDescent="0.2">
      <c r="A31" s="23"/>
      <c r="B31" s="23"/>
      <c r="C31" s="23"/>
      <c r="D31" s="23"/>
      <c r="E31" s="6" t="s">
        <v>23</v>
      </c>
      <c r="F31" s="7">
        <f t="shared" si="12"/>
        <v>6489.7999999999993</v>
      </c>
      <c r="G31" s="8">
        <v>1174.5</v>
      </c>
      <c r="H31" s="8">
        <v>1233.2</v>
      </c>
      <c r="I31" s="8">
        <v>1294.9000000000001</v>
      </c>
      <c r="J31" s="8">
        <v>1359.6</v>
      </c>
      <c r="K31" s="8">
        <v>1427.6</v>
      </c>
      <c r="L31" s="23"/>
    </row>
    <row r="32" spans="1:12" ht="18.75" x14ac:dyDescent="0.2">
      <c r="A32" s="25" t="s">
        <v>46</v>
      </c>
      <c r="B32" s="26"/>
      <c r="C32" s="26"/>
      <c r="D32" s="27"/>
      <c r="E32" s="4" t="s">
        <v>21</v>
      </c>
      <c r="F32" s="5">
        <f t="shared" ref="F32:K32" si="14">F33</f>
        <v>158249.047971875</v>
      </c>
      <c r="G32" s="5">
        <f t="shared" si="14"/>
        <v>31642.1</v>
      </c>
      <c r="H32" s="5">
        <f t="shared" si="14"/>
        <v>35723.974999999999</v>
      </c>
      <c r="I32" s="5">
        <f t="shared" si="14"/>
        <v>30129.763750000002</v>
      </c>
      <c r="J32" s="5">
        <f t="shared" si="14"/>
        <v>25658.506937500002</v>
      </c>
      <c r="K32" s="5">
        <f t="shared" si="14"/>
        <v>35094.702284375002</v>
      </c>
      <c r="L32" s="24"/>
    </row>
    <row r="33" spans="1:12" ht="93.75" x14ac:dyDescent="0.2">
      <c r="A33" s="28"/>
      <c r="B33" s="29"/>
      <c r="C33" s="29"/>
      <c r="D33" s="30"/>
      <c r="E33" s="6" t="s">
        <v>23</v>
      </c>
      <c r="F33" s="7">
        <f>G33+H33+I33+J33+K33</f>
        <v>158249.047971875</v>
      </c>
      <c r="G33" s="7">
        <f>G11+G13+G15+G17+G19+G21+G23+G25+G27+G29+G31</f>
        <v>31642.1</v>
      </c>
      <c r="H33" s="7">
        <f>H11+H13+H15+H17+H19+H21+H23+H25+H27+H29+H31</f>
        <v>35723.974999999999</v>
      </c>
      <c r="I33" s="7">
        <f>I11+I13+I15+I17+I19+I21+I23+I25+I27+I29+I31</f>
        <v>30129.763750000002</v>
      </c>
      <c r="J33" s="7">
        <f>J11+J13+J15+J17+J19+J21+J23+J25+J27+J29+J31</f>
        <v>25658.506937500002</v>
      </c>
      <c r="K33" s="7">
        <f>K11+K13+K15+K17+K19+K21+K23+K25+K27+K29+K31</f>
        <v>35094.702284375002</v>
      </c>
      <c r="L33" s="23"/>
    </row>
    <row r="34" spans="1:12" ht="36.75" customHeight="1" x14ac:dyDescent="0.2">
      <c r="A34" s="49" t="s">
        <v>47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1"/>
    </row>
    <row r="35" spans="1:12" ht="18.75" x14ac:dyDescent="0.2">
      <c r="A35" s="24" t="s">
        <v>48</v>
      </c>
      <c r="B35" s="24" t="s">
        <v>49</v>
      </c>
      <c r="C35" s="24" t="s">
        <v>19</v>
      </c>
      <c r="D35" s="24" t="s">
        <v>20</v>
      </c>
      <c r="E35" s="4" t="s">
        <v>21</v>
      </c>
      <c r="F35" s="5">
        <f t="shared" ref="F35:F38" si="15">G35+H35+K35+I35+J35</f>
        <v>7906.8</v>
      </c>
      <c r="G35" s="5">
        <f t="shared" ref="G35:K35" si="16">G36</f>
        <v>3906.8</v>
      </c>
      <c r="H35" s="5">
        <f t="shared" si="16"/>
        <v>1000</v>
      </c>
      <c r="I35" s="5">
        <f t="shared" si="16"/>
        <v>1000</v>
      </c>
      <c r="J35" s="5">
        <f t="shared" si="16"/>
        <v>1000</v>
      </c>
      <c r="K35" s="5">
        <f t="shared" si="16"/>
        <v>1000</v>
      </c>
      <c r="L35" s="24" t="s">
        <v>50</v>
      </c>
    </row>
    <row r="36" spans="1:12" ht="93.75" x14ac:dyDescent="0.2">
      <c r="A36" s="23"/>
      <c r="B36" s="23"/>
      <c r="C36" s="23"/>
      <c r="D36" s="23"/>
      <c r="E36" s="6" t="s">
        <v>23</v>
      </c>
      <c r="F36" s="7">
        <f t="shared" si="15"/>
        <v>7906.8</v>
      </c>
      <c r="G36" s="8">
        <v>3906.8</v>
      </c>
      <c r="H36" s="8">
        <v>1000</v>
      </c>
      <c r="I36" s="8">
        <v>1000</v>
      </c>
      <c r="J36" s="8">
        <v>1000</v>
      </c>
      <c r="K36" s="8">
        <v>1000</v>
      </c>
      <c r="L36" s="23"/>
    </row>
    <row r="37" spans="1:12" ht="18.75" x14ac:dyDescent="0.2">
      <c r="A37" s="24" t="s">
        <v>51</v>
      </c>
      <c r="B37" s="24" t="s">
        <v>52</v>
      </c>
      <c r="C37" s="24" t="s">
        <v>19</v>
      </c>
      <c r="D37" s="24" t="s">
        <v>20</v>
      </c>
      <c r="E37" s="4" t="s">
        <v>21</v>
      </c>
      <c r="F37" s="5">
        <f t="shared" si="15"/>
        <v>4500</v>
      </c>
      <c r="G37" s="5">
        <f t="shared" ref="G37:K37" si="17">G38</f>
        <v>2500</v>
      </c>
      <c r="H37" s="5">
        <f t="shared" si="17"/>
        <v>500</v>
      </c>
      <c r="I37" s="5">
        <f t="shared" si="17"/>
        <v>500</v>
      </c>
      <c r="J37" s="5">
        <f t="shared" si="17"/>
        <v>500</v>
      </c>
      <c r="K37" s="5">
        <f t="shared" si="17"/>
        <v>500</v>
      </c>
      <c r="L37" s="24" t="s">
        <v>53</v>
      </c>
    </row>
    <row r="38" spans="1:12" ht="93.75" x14ac:dyDescent="0.2">
      <c r="A38" s="23"/>
      <c r="B38" s="23"/>
      <c r="C38" s="23"/>
      <c r="D38" s="23"/>
      <c r="E38" s="6" t="s">
        <v>23</v>
      </c>
      <c r="F38" s="7">
        <f t="shared" si="15"/>
        <v>4500</v>
      </c>
      <c r="G38" s="8">
        <v>2500</v>
      </c>
      <c r="H38" s="8">
        <v>500</v>
      </c>
      <c r="I38" s="8">
        <v>500</v>
      </c>
      <c r="J38" s="8">
        <v>500</v>
      </c>
      <c r="K38" s="8">
        <v>500</v>
      </c>
      <c r="L38" s="23"/>
    </row>
    <row r="39" spans="1:12" ht="18.75" x14ac:dyDescent="0.2">
      <c r="A39" s="25" t="s">
        <v>46</v>
      </c>
      <c r="B39" s="26"/>
      <c r="C39" s="26"/>
      <c r="D39" s="27"/>
      <c r="E39" s="4" t="s">
        <v>21</v>
      </c>
      <c r="F39" s="5">
        <f t="shared" ref="F39:K39" si="18">F40</f>
        <v>12406.8</v>
      </c>
      <c r="G39" s="5">
        <f t="shared" si="18"/>
        <v>6406.8</v>
      </c>
      <c r="H39" s="5">
        <f t="shared" si="18"/>
        <v>1500</v>
      </c>
      <c r="I39" s="5">
        <f t="shared" si="18"/>
        <v>1500</v>
      </c>
      <c r="J39" s="5">
        <f t="shared" si="18"/>
        <v>1500</v>
      </c>
      <c r="K39" s="5">
        <f t="shared" si="18"/>
        <v>1500</v>
      </c>
      <c r="L39" s="24"/>
    </row>
    <row r="40" spans="1:12" ht="93.75" x14ac:dyDescent="0.2">
      <c r="A40" s="28"/>
      <c r="B40" s="29"/>
      <c r="C40" s="29"/>
      <c r="D40" s="30"/>
      <c r="E40" s="6" t="s">
        <v>23</v>
      </c>
      <c r="F40" s="7">
        <f>G40+H40+I40+J40+K40</f>
        <v>12406.8</v>
      </c>
      <c r="G40" s="7">
        <f t="shared" ref="G40:K40" si="19">G36+G38</f>
        <v>6406.8</v>
      </c>
      <c r="H40" s="7">
        <f t="shared" si="19"/>
        <v>1500</v>
      </c>
      <c r="I40" s="7">
        <f t="shared" si="19"/>
        <v>1500</v>
      </c>
      <c r="J40" s="7">
        <f t="shared" si="19"/>
        <v>1500</v>
      </c>
      <c r="K40" s="7">
        <f t="shared" si="19"/>
        <v>1500</v>
      </c>
      <c r="L40" s="23"/>
    </row>
    <row r="41" spans="1:12" ht="40.5" customHeight="1" x14ac:dyDescent="0.2">
      <c r="A41" s="49" t="s">
        <v>54</v>
      </c>
      <c r="B41" s="50"/>
      <c r="C41" s="50"/>
      <c r="D41" s="50"/>
      <c r="E41" s="50"/>
      <c r="F41" s="50"/>
      <c r="G41" s="50"/>
      <c r="H41" s="50"/>
      <c r="I41" s="50"/>
      <c r="J41" s="50"/>
      <c r="K41" s="50"/>
      <c r="L41" s="51"/>
    </row>
    <row r="42" spans="1:12" ht="18.75" x14ac:dyDescent="0.2">
      <c r="A42" s="24" t="s">
        <v>55</v>
      </c>
      <c r="B42" s="24" t="s">
        <v>56</v>
      </c>
      <c r="C42" s="24" t="s">
        <v>19</v>
      </c>
      <c r="D42" s="24" t="s">
        <v>20</v>
      </c>
      <c r="E42" s="4" t="s">
        <v>21</v>
      </c>
      <c r="F42" s="5">
        <f>G42+H42+K42+I42+J42</f>
        <v>6229</v>
      </c>
      <c r="G42" s="5">
        <f t="shared" ref="G42:K42" si="20">G43</f>
        <v>1229</v>
      </c>
      <c r="H42" s="5">
        <f t="shared" si="20"/>
        <v>1250</v>
      </c>
      <c r="I42" s="5">
        <f t="shared" si="20"/>
        <v>1250</v>
      </c>
      <c r="J42" s="5">
        <f t="shared" si="20"/>
        <v>1250</v>
      </c>
      <c r="K42" s="5">
        <f t="shared" si="20"/>
        <v>1250</v>
      </c>
      <c r="L42" s="24" t="s">
        <v>57</v>
      </c>
    </row>
    <row r="43" spans="1:12" ht="93.75" x14ac:dyDescent="0.2">
      <c r="A43" s="23"/>
      <c r="B43" s="23"/>
      <c r="C43" s="23"/>
      <c r="D43" s="23"/>
      <c r="E43" s="6" t="s">
        <v>23</v>
      </c>
      <c r="F43" s="7">
        <f t="shared" ref="F43:F51" si="21">SUM(G43:K43)</f>
        <v>6229</v>
      </c>
      <c r="G43" s="8">
        <v>1229</v>
      </c>
      <c r="H43" s="8">
        <v>1250</v>
      </c>
      <c r="I43" s="8">
        <v>1250</v>
      </c>
      <c r="J43" s="8">
        <v>1250</v>
      </c>
      <c r="K43" s="8">
        <v>1250</v>
      </c>
      <c r="L43" s="44"/>
    </row>
    <row r="44" spans="1:12" ht="18.75" x14ac:dyDescent="0.2">
      <c r="A44" s="37" t="s">
        <v>60</v>
      </c>
      <c r="B44" s="24" t="s">
        <v>61</v>
      </c>
      <c r="C44" s="24" t="s">
        <v>19</v>
      </c>
      <c r="D44" s="24" t="s">
        <v>20</v>
      </c>
      <c r="E44" s="4" t="s">
        <v>21</v>
      </c>
      <c r="F44" s="5">
        <f t="shared" si="21"/>
        <v>330</v>
      </c>
      <c r="G44" s="5">
        <f t="shared" ref="G44:K44" si="22">G45</f>
        <v>66</v>
      </c>
      <c r="H44" s="5">
        <f t="shared" si="22"/>
        <v>66</v>
      </c>
      <c r="I44" s="5">
        <f t="shared" si="22"/>
        <v>66</v>
      </c>
      <c r="J44" s="5">
        <f t="shared" si="22"/>
        <v>66</v>
      </c>
      <c r="K44" s="5">
        <f t="shared" si="22"/>
        <v>66</v>
      </c>
      <c r="L44" s="24" t="s">
        <v>62</v>
      </c>
    </row>
    <row r="45" spans="1:12" ht="93.75" x14ac:dyDescent="0.2">
      <c r="A45" s="23"/>
      <c r="B45" s="23"/>
      <c r="C45" s="23"/>
      <c r="D45" s="23"/>
      <c r="E45" s="6" t="s">
        <v>23</v>
      </c>
      <c r="F45" s="7">
        <f t="shared" si="21"/>
        <v>330</v>
      </c>
      <c r="G45" s="8">
        <v>66</v>
      </c>
      <c r="H45" s="8">
        <v>66</v>
      </c>
      <c r="I45" s="8">
        <v>66</v>
      </c>
      <c r="J45" s="8">
        <v>66</v>
      </c>
      <c r="K45" s="8">
        <v>66</v>
      </c>
      <c r="L45" s="23"/>
    </row>
    <row r="46" spans="1:12" ht="18.75" x14ac:dyDescent="0.2">
      <c r="A46" s="24" t="s">
        <v>58</v>
      </c>
      <c r="B46" s="24" t="s">
        <v>63</v>
      </c>
      <c r="C46" s="24" t="s">
        <v>19</v>
      </c>
      <c r="D46" s="24" t="s">
        <v>20</v>
      </c>
      <c r="E46" s="4" t="s">
        <v>21</v>
      </c>
      <c r="F46" s="5">
        <f t="shared" si="21"/>
        <v>0</v>
      </c>
      <c r="G46" s="5">
        <f t="shared" ref="G46:K46" si="23">G47</f>
        <v>0</v>
      </c>
      <c r="H46" s="5">
        <f t="shared" si="23"/>
        <v>0</v>
      </c>
      <c r="I46" s="5">
        <f t="shared" si="23"/>
        <v>0</v>
      </c>
      <c r="J46" s="5">
        <f t="shared" si="23"/>
        <v>0</v>
      </c>
      <c r="K46" s="5">
        <f t="shared" si="23"/>
        <v>0</v>
      </c>
      <c r="L46" s="24" t="s">
        <v>64</v>
      </c>
    </row>
    <row r="47" spans="1:12" ht="93.75" x14ac:dyDescent="0.2">
      <c r="A47" s="23"/>
      <c r="B47" s="23"/>
      <c r="C47" s="23"/>
      <c r="D47" s="23"/>
      <c r="E47" s="6" t="s">
        <v>23</v>
      </c>
      <c r="F47" s="7">
        <f t="shared" si="21"/>
        <v>0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44"/>
    </row>
    <row r="48" spans="1:12" ht="18.75" x14ac:dyDescent="0.2">
      <c r="A48" s="37" t="s">
        <v>59</v>
      </c>
      <c r="B48" s="24" t="s">
        <v>65</v>
      </c>
      <c r="C48" s="24" t="s">
        <v>19</v>
      </c>
      <c r="D48" s="24" t="s">
        <v>20</v>
      </c>
      <c r="E48" s="4" t="s">
        <v>21</v>
      </c>
      <c r="F48" s="5">
        <f t="shared" si="21"/>
        <v>55</v>
      </c>
      <c r="G48" s="5">
        <f t="shared" ref="G48:K48" si="24">G49</f>
        <v>11</v>
      </c>
      <c r="H48" s="5">
        <f t="shared" si="24"/>
        <v>11</v>
      </c>
      <c r="I48" s="5">
        <f t="shared" si="24"/>
        <v>11</v>
      </c>
      <c r="J48" s="5">
        <f t="shared" si="24"/>
        <v>11</v>
      </c>
      <c r="K48" s="5">
        <f t="shared" si="24"/>
        <v>11</v>
      </c>
      <c r="L48" s="44"/>
    </row>
    <row r="49" spans="1:12" ht="93.75" x14ac:dyDescent="0.2">
      <c r="A49" s="23"/>
      <c r="B49" s="23"/>
      <c r="C49" s="23"/>
      <c r="D49" s="23"/>
      <c r="E49" s="6" t="s">
        <v>23</v>
      </c>
      <c r="F49" s="7">
        <f t="shared" si="21"/>
        <v>55</v>
      </c>
      <c r="G49" s="8">
        <v>11</v>
      </c>
      <c r="H49" s="8">
        <v>11</v>
      </c>
      <c r="I49" s="8">
        <v>11</v>
      </c>
      <c r="J49" s="8">
        <v>11</v>
      </c>
      <c r="K49" s="8">
        <v>11</v>
      </c>
      <c r="L49" s="44"/>
    </row>
    <row r="50" spans="1:12" ht="18.75" x14ac:dyDescent="0.2">
      <c r="A50" s="24" t="s">
        <v>66</v>
      </c>
      <c r="B50" s="24" t="s">
        <v>67</v>
      </c>
      <c r="C50" s="24" t="s">
        <v>19</v>
      </c>
      <c r="D50" s="24" t="s">
        <v>20</v>
      </c>
      <c r="E50" s="4" t="s">
        <v>21</v>
      </c>
      <c r="F50" s="5">
        <f t="shared" si="21"/>
        <v>50</v>
      </c>
      <c r="G50" s="5">
        <f t="shared" ref="G50:K50" si="25">G51</f>
        <v>10</v>
      </c>
      <c r="H50" s="5">
        <f t="shared" si="25"/>
        <v>10</v>
      </c>
      <c r="I50" s="5">
        <f t="shared" si="25"/>
        <v>10</v>
      </c>
      <c r="J50" s="5">
        <f t="shared" si="25"/>
        <v>10</v>
      </c>
      <c r="K50" s="5">
        <f t="shared" si="25"/>
        <v>10</v>
      </c>
      <c r="L50" s="24" t="s">
        <v>68</v>
      </c>
    </row>
    <row r="51" spans="1:12" ht="93.75" x14ac:dyDescent="0.2">
      <c r="A51" s="23"/>
      <c r="B51" s="23"/>
      <c r="C51" s="23"/>
      <c r="D51" s="23"/>
      <c r="E51" s="6" t="s">
        <v>23</v>
      </c>
      <c r="F51" s="7">
        <f t="shared" si="21"/>
        <v>50</v>
      </c>
      <c r="G51" s="8">
        <v>10</v>
      </c>
      <c r="H51" s="8">
        <v>10</v>
      </c>
      <c r="I51" s="8">
        <v>10</v>
      </c>
      <c r="J51" s="8">
        <v>10</v>
      </c>
      <c r="K51" s="8">
        <v>10</v>
      </c>
      <c r="L51" s="23"/>
    </row>
    <row r="52" spans="1:12" ht="18.75" x14ac:dyDescent="0.2">
      <c r="A52" s="25" t="s">
        <v>46</v>
      </c>
      <c r="B52" s="26"/>
      <c r="C52" s="26"/>
      <c r="D52" s="27"/>
      <c r="E52" s="4" t="s">
        <v>21</v>
      </c>
      <c r="F52" s="5">
        <f t="shared" ref="F52:K52" si="26">F53</f>
        <v>6664</v>
      </c>
      <c r="G52" s="5">
        <f t="shared" si="26"/>
        <v>1316</v>
      </c>
      <c r="H52" s="5">
        <f t="shared" si="26"/>
        <v>1337</v>
      </c>
      <c r="I52" s="5">
        <f t="shared" si="26"/>
        <v>1337</v>
      </c>
      <c r="J52" s="5">
        <f t="shared" si="26"/>
        <v>1337</v>
      </c>
      <c r="K52" s="5">
        <f t="shared" si="26"/>
        <v>1337</v>
      </c>
      <c r="L52" s="24"/>
    </row>
    <row r="53" spans="1:12" ht="93.75" x14ac:dyDescent="0.2">
      <c r="A53" s="28"/>
      <c r="B53" s="29"/>
      <c r="C53" s="29"/>
      <c r="D53" s="30"/>
      <c r="E53" s="6" t="s">
        <v>23</v>
      </c>
      <c r="F53" s="7">
        <f>G53+H53+I53+J53+K53</f>
        <v>6664</v>
      </c>
      <c r="G53" s="7">
        <f>G43+G45+G49+G51</f>
        <v>1316</v>
      </c>
      <c r="H53" s="7">
        <f>H43+H45+H49+H51</f>
        <v>1337</v>
      </c>
      <c r="I53" s="7">
        <f>I43+I45+I49+I51</f>
        <v>1337</v>
      </c>
      <c r="J53" s="7">
        <f>J43+J45+J49+J51</f>
        <v>1337</v>
      </c>
      <c r="K53" s="7">
        <f>K43+K45+K49+K51</f>
        <v>1337</v>
      </c>
      <c r="L53" s="23"/>
    </row>
    <row r="54" spans="1:12" ht="35.25" customHeight="1" x14ac:dyDescent="0.2">
      <c r="A54" s="49" t="s">
        <v>69</v>
      </c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1"/>
    </row>
    <row r="55" spans="1:12" ht="18.75" x14ac:dyDescent="0.2">
      <c r="A55" s="24" t="s">
        <v>70</v>
      </c>
      <c r="B55" s="24" t="s">
        <v>118</v>
      </c>
      <c r="C55" s="24" t="s">
        <v>19</v>
      </c>
      <c r="D55" s="24" t="s">
        <v>20</v>
      </c>
      <c r="E55" s="4" t="s">
        <v>21</v>
      </c>
      <c r="F55" s="5">
        <f t="shared" ref="F55:F70" si="27">G55+H55+K55+I55+J55</f>
        <v>200</v>
      </c>
      <c r="G55" s="5">
        <f t="shared" ref="G55:K55" si="28">G56</f>
        <v>40</v>
      </c>
      <c r="H55" s="5">
        <f t="shared" si="28"/>
        <v>40</v>
      </c>
      <c r="I55" s="5">
        <f t="shared" si="28"/>
        <v>40</v>
      </c>
      <c r="J55" s="5">
        <f t="shared" si="28"/>
        <v>40</v>
      </c>
      <c r="K55" s="5">
        <f t="shared" si="28"/>
        <v>40</v>
      </c>
      <c r="L55" s="24" t="s">
        <v>71</v>
      </c>
    </row>
    <row r="56" spans="1:12" ht="93.75" x14ac:dyDescent="0.2">
      <c r="A56" s="23"/>
      <c r="B56" s="23"/>
      <c r="C56" s="23"/>
      <c r="D56" s="23"/>
      <c r="E56" s="6" t="s">
        <v>23</v>
      </c>
      <c r="F56" s="7">
        <f t="shared" si="27"/>
        <v>200</v>
      </c>
      <c r="G56" s="8">
        <v>40</v>
      </c>
      <c r="H56" s="8">
        <v>40</v>
      </c>
      <c r="I56" s="8">
        <v>40</v>
      </c>
      <c r="J56" s="8">
        <v>40</v>
      </c>
      <c r="K56" s="8">
        <v>40</v>
      </c>
      <c r="L56" s="23"/>
    </row>
    <row r="57" spans="1:12" ht="18.75" x14ac:dyDescent="0.2">
      <c r="A57" s="24" t="s">
        <v>72</v>
      </c>
      <c r="B57" s="24" t="s">
        <v>73</v>
      </c>
      <c r="C57" s="24" t="s">
        <v>19</v>
      </c>
      <c r="D57" s="24" t="s">
        <v>20</v>
      </c>
      <c r="E57" s="4" t="s">
        <v>21</v>
      </c>
      <c r="F57" s="5">
        <f t="shared" si="27"/>
        <v>240</v>
      </c>
      <c r="G57" s="5">
        <f t="shared" ref="G57:K57" si="29">G58</f>
        <v>48</v>
      </c>
      <c r="H57" s="5">
        <f t="shared" si="29"/>
        <v>48</v>
      </c>
      <c r="I57" s="5">
        <f t="shared" si="29"/>
        <v>48</v>
      </c>
      <c r="J57" s="5">
        <f t="shared" si="29"/>
        <v>48</v>
      </c>
      <c r="K57" s="5">
        <f t="shared" si="29"/>
        <v>48</v>
      </c>
      <c r="L57" s="24" t="s">
        <v>71</v>
      </c>
    </row>
    <row r="58" spans="1:12" ht="93.75" x14ac:dyDescent="0.2">
      <c r="A58" s="23"/>
      <c r="B58" s="23"/>
      <c r="C58" s="23"/>
      <c r="D58" s="23"/>
      <c r="E58" s="6" t="s">
        <v>23</v>
      </c>
      <c r="F58" s="7">
        <f t="shared" si="27"/>
        <v>240</v>
      </c>
      <c r="G58" s="8">
        <v>48</v>
      </c>
      <c r="H58" s="8">
        <v>48</v>
      </c>
      <c r="I58" s="8">
        <v>48</v>
      </c>
      <c r="J58" s="8">
        <v>48</v>
      </c>
      <c r="K58" s="8">
        <v>48</v>
      </c>
      <c r="L58" s="23"/>
    </row>
    <row r="59" spans="1:12" ht="18.75" x14ac:dyDescent="0.2">
      <c r="A59" s="24" t="s">
        <v>74</v>
      </c>
      <c r="B59" s="24" t="s">
        <v>75</v>
      </c>
      <c r="C59" s="24" t="s">
        <v>19</v>
      </c>
      <c r="D59" s="24" t="s">
        <v>20</v>
      </c>
      <c r="E59" s="4" t="s">
        <v>21</v>
      </c>
      <c r="F59" s="5">
        <f t="shared" si="27"/>
        <v>35</v>
      </c>
      <c r="G59" s="5">
        <f t="shared" ref="G59:K59" si="30">G60</f>
        <v>7</v>
      </c>
      <c r="H59" s="5">
        <f t="shared" si="30"/>
        <v>7</v>
      </c>
      <c r="I59" s="5">
        <f t="shared" si="30"/>
        <v>7</v>
      </c>
      <c r="J59" s="5">
        <f t="shared" si="30"/>
        <v>7</v>
      </c>
      <c r="K59" s="5">
        <f t="shared" si="30"/>
        <v>7</v>
      </c>
      <c r="L59" s="24" t="s">
        <v>76</v>
      </c>
    </row>
    <row r="60" spans="1:12" ht="93.75" x14ac:dyDescent="0.2">
      <c r="A60" s="23"/>
      <c r="B60" s="23"/>
      <c r="C60" s="23"/>
      <c r="D60" s="23"/>
      <c r="E60" s="6" t="s">
        <v>23</v>
      </c>
      <c r="F60" s="7">
        <f t="shared" si="27"/>
        <v>35</v>
      </c>
      <c r="G60" s="8">
        <v>7</v>
      </c>
      <c r="H60" s="8">
        <v>7</v>
      </c>
      <c r="I60" s="8">
        <v>7</v>
      </c>
      <c r="J60" s="8">
        <v>7</v>
      </c>
      <c r="K60" s="8">
        <v>7</v>
      </c>
      <c r="L60" s="23"/>
    </row>
    <row r="61" spans="1:12" ht="18.75" x14ac:dyDescent="0.2">
      <c r="A61" s="24" t="s">
        <v>77</v>
      </c>
      <c r="B61" s="24" t="s">
        <v>78</v>
      </c>
      <c r="C61" s="24" t="s">
        <v>19</v>
      </c>
      <c r="D61" s="24" t="s">
        <v>20</v>
      </c>
      <c r="E61" s="4" t="s">
        <v>21</v>
      </c>
      <c r="F61" s="5">
        <f t="shared" si="27"/>
        <v>35</v>
      </c>
      <c r="G61" s="5">
        <f t="shared" ref="G61:K61" si="31">G62</f>
        <v>7</v>
      </c>
      <c r="H61" s="5">
        <f t="shared" si="31"/>
        <v>7</v>
      </c>
      <c r="I61" s="5">
        <f t="shared" si="31"/>
        <v>7</v>
      </c>
      <c r="J61" s="5">
        <f t="shared" si="31"/>
        <v>7</v>
      </c>
      <c r="K61" s="5">
        <f t="shared" si="31"/>
        <v>7</v>
      </c>
      <c r="L61" s="24" t="s">
        <v>79</v>
      </c>
    </row>
    <row r="62" spans="1:12" ht="93.75" x14ac:dyDescent="0.2">
      <c r="A62" s="23"/>
      <c r="B62" s="23"/>
      <c r="C62" s="23"/>
      <c r="D62" s="23"/>
      <c r="E62" s="6" t="s">
        <v>23</v>
      </c>
      <c r="F62" s="7">
        <f t="shared" si="27"/>
        <v>35</v>
      </c>
      <c r="G62" s="8">
        <v>7</v>
      </c>
      <c r="H62" s="8">
        <v>7</v>
      </c>
      <c r="I62" s="8">
        <v>7</v>
      </c>
      <c r="J62" s="8">
        <v>7</v>
      </c>
      <c r="K62" s="8">
        <v>7</v>
      </c>
      <c r="L62" s="23"/>
    </row>
    <row r="63" spans="1:12" ht="18.75" x14ac:dyDescent="0.2">
      <c r="A63" s="24" t="s">
        <v>80</v>
      </c>
      <c r="B63" s="24" t="s">
        <v>81</v>
      </c>
      <c r="C63" s="24" t="s">
        <v>19</v>
      </c>
      <c r="D63" s="24" t="s">
        <v>20</v>
      </c>
      <c r="E63" s="4" t="s">
        <v>21</v>
      </c>
      <c r="F63" s="5">
        <f t="shared" si="27"/>
        <v>100</v>
      </c>
      <c r="G63" s="5">
        <f t="shared" ref="G63:K63" si="32">G64</f>
        <v>20</v>
      </c>
      <c r="H63" s="5">
        <f t="shared" si="32"/>
        <v>20</v>
      </c>
      <c r="I63" s="5">
        <f t="shared" si="32"/>
        <v>20</v>
      </c>
      <c r="J63" s="5">
        <f t="shared" si="32"/>
        <v>20</v>
      </c>
      <c r="K63" s="5">
        <f t="shared" si="32"/>
        <v>20</v>
      </c>
      <c r="L63" s="24" t="s">
        <v>82</v>
      </c>
    </row>
    <row r="64" spans="1:12" ht="93.75" x14ac:dyDescent="0.2">
      <c r="A64" s="23"/>
      <c r="B64" s="23"/>
      <c r="C64" s="23"/>
      <c r="D64" s="23"/>
      <c r="E64" s="6" t="s">
        <v>23</v>
      </c>
      <c r="F64" s="7">
        <f t="shared" si="27"/>
        <v>100</v>
      </c>
      <c r="G64" s="8">
        <v>20</v>
      </c>
      <c r="H64" s="8">
        <v>20</v>
      </c>
      <c r="I64" s="8">
        <v>20</v>
      </c>
      <c r="J64" s="8">
        <v>20</v>
      </c>
      <c r="K64" s="8">
        <v>20</v>
      </c>
      <c r="L64" s="23"/>
    </row>
    <row r="65" spans="1:12" ht="18.75" x14ac:dyDescent="0.2">
      <c r="A65" s="24" t="s">
        <v>83</v>
      </c>
      <c r="B65" s="24" t="s">
        <v>84</v>
      </c>
      <c r="C65" s="24" t="s">
        <v>19</v>
      </c>
      <c r="D65" s="24" t="s">
        <v>20</v>
      </c>
      <c r="E65" s="4" t="s">
        <v>21</v>
      </c>
      <c r="F65" s="5">
        <f t="shared" si="27"/>
        <v>250</v>
      </c>
      <c r="G65" s="5">
        <f t="shared" ref="G65:K65" si="33">G66</f>
        <v>50</v>
      </c>
      <c r="H65" s="5">
        <f t="shared" si="33"/>
        <v>50</v>
      </c>
      <c r="I65" s="5">
        <f t="shared" si="33"/>
        <v>50</v>
      </c>
      <c r="J65" s="5">
        <f t="shared" si="33"/>
        <v>50</v>
      </c>
      <c r="K65" s="5">
        <f t="shared" si="33"/>
        <v>50</v>
      </c>
      <c r="L65" s="24" t="s">
        <v>85</v>
      </c>
    </row>
    <row r="66" spans="1:12" ht="93.75" x14ac:dyDescent="0.2">
      <c r="A66" s="23"/>
      <c r="B66" s="23"/>
      <c r="C66" s="23"/>
      <c r="D66" s="23"/>
      <c r="E66" s="6" t="s">
        <v>23</v>
      </c>
      <c r="F66" s="7">
        <f t="shared" si="27"/>
        <v>250</v>
      </c>
      <c r="G66" s="8">
        <v>50</v>
      </c>
      <c r="H66" s="8">
        <v>50</v>
      </c>
      <c r="I66" s="8">
        <v>50</v>
      </c>
      <c r="J66" s="8">
        <v>50</v>
      </c>
      <c r="K66" s="8">
        <v>50</v>
      </c>
      <c r="L66" s="23"/>
    </row>
    <row r="67" spans="1:12" ht="18.75" x14ac:dyDescent="0.2">
      <c r="A67" s="31" t="s">
        <v>86</v>
      </c>
      <c r="B67" s="34" t="s">
        <v>87</v>
      </c>
      <c r="C67" s="34" t="s">
        <v>19</v>
      </c>
      <c r="D67" s="34" t="s">
        <v>20</v>
      </c>
      <c r="E67" s="9" t="s">
        <v>21</v>
      </c>
      <c r="F67" s="10">
        <f t="shared" si="27"/>
        <v>270</v>
      </c>
      <c r="G67" s="10">
        <f t="shared" ref="G67:K67" si="34">G68</f>
        <v>54</v>
      </c>
      <c r="H67" s="10">
        <f t="shared" si="34"/>
        <v>54</v>
      </c>
      <c r="I67" s="10">
        <f t="shared" si="34"/>
        <v>54</v>
      </c>
      <c r="J67" s="10">
        <f t="shared" si="34"/>
        <v>54</v>
      </c>
      <c r="K67" s="10">
        <f t="shared" si="34"/>
        <v>54</v>
      </c>
      <c r="L67" s="34" t="s">
        <v>88</v>
      </c>
    </row>
    <row r="68" spans="1:12" ht="93.75" x14ac:dyDescent="0.2">
      <c r="A68" s="23"/>
      <c r="B68" s="23"/>
      <c r="C68" s="23"/>
      <c r="D68" s="23"/>
      <c r="E68" s="12" t="s">
        <v>23</v>
      </c>
      <c r="F68" s="11">
        <f t="shared" si="27"/>
        <v>270</v>
      </c>
      <c r="G68" s="13">
        <v>54</v>
      </c>
      <c r="H68" s="13">
        <v>54</v>
      </c>
      <c r="I68" s="13">
        <v>54</v>
      </c>
      <c r="J68" s="13">
        <v>54</v>
      </c>
      <c r="K68" s="13">
        <v>54</v>
      </c>
      <c r="L68" s="23"/>
    </row>
    <row r="69" spans="1:12" ht="18.75" x14ac:dyDescent="0.2">
      <c r="A69" s="32" t="s">
        <v>89</v>
      </c>
      <c r="B69" s="24" t="s">
        <v>90</v>
      </c>
      <c r="C69" s="24" t="s">
        <v>19</v>
      </c>
      <c r="D69" s="24" t="s">
        <v>20</v>
      </c>
      <c r="E69" s="4" t="s">
        <v>21</v>
      </c>
      <c r="F69" s="5">
        <f t="shared" si="27"/>
        <v>25</v>
      </c>
      <c r="G69" s="5">
        <f t="shared" ref="G69:K69" si="35">G70</f>
        <v>5</v>
      </c>
      <c r="H69" s="5">
        <f t="shared" si="35"/>
        <v>5</v>
      </c>
      <c r="I69" s="5">
        <f t="shared" si="35"/>
        <v>5</v>
      </c>
      <c r="J69" s="5">
        <f t="shared" si="35"/>
        <v>5</v>
      </c>
      <c r="K69" s="5">
        <f t="shared" si="35"/>
        <v>5</v>
      </c>
      <c r="L69" s="24" t="s">
        <v>91</v>
      </c>
    </row>
    <row r="70" spans="1:12" ht="93.75" x14ac:dyDescent="0.2">
      <c r="A70" s="23"/>
      <c r="B70" s="23"/>
      <c r="C70" s="23"/>
      <c r="D70" s="23"/>
      <c r="E70" s="6" t="s">
        <v>23</v>
      </c>
      <c r="F70" s="7">
        <f t="shared" si="27"/>
        <v>25</v>
      </c>
      <c r="G70" s="8">
        <v>5</v>
      </c>
      <c r="H70" s="8">
        <v>5</v>
      </c>
      <c r="I70" s="8">
        <v>5</v>
      </c>
      <c r="J70" s="8">
        <v>5</v>
      </c>
      <c r="K70" s="8">
        <v>5</v>
      </c>
      <c r="L70" s="23"/>
    </row>
    <row r="71" spans="1:12" ht="18.75" x14ac:dyDescent="0.2">
      <c r="A71" s="33" t="s">
        <v>46</v>
      </c>
      <c r="B71" s="26"/>
      <c r="C71" s="26"/>
      <c r="D71" s="27"/>
      <c r="E71" s="4" t="s">
        <v>21</v>
      </c>
      <c r="F71" s="5">
        <f t="shared" ref="F71:F72" si="36">G71+H71+I71+J71+K71</f>
        <v>1155</v>
      </c>
      <c r="G71" s="5">
        <f t="shared" ref="G71:K71" si="37">G72</f>
        <v>231</v>
      </c>
      <c r="H71" s="5">
        <f t="shared" si="37"/>
        <v>231</v>
      </c>
      <c r="I71" s="5">
        <f t="shared" si="37"/>
        <v>231</v>
      </c>
      <c r="J71" s="5">
        <f t="shared" si="37"/>
        <v>231</v>
      </c>
      <c r="K71" s="5">
        <f t="shared" si="37"/>
        <v>231</v>
      </c>
      <c r="L71" s="24"/>
    </row>
    <row r="72" spans="1:12" ht="93.75" x14ac:dyDescent="0.2">
      <c r="A72" s="28"/>
      <c r="B72" s="29"/>
      <c r="C72" s="29"/>
      <c r="D72" s="30"/>
      <c r="E72" s="6" t="s">
        <v>23</v>
      </c>
      <c r="F72" s="7">
        <f t="shared" si="36"/>
        <v>1155</v>
      </c>
      <c r="G72" s="7">
        <f t="shared" ref="G72:K72" si="38">G56+G58+G60+G62+G64+G66+G68+G70</f>
        <v>231</v>
      </c>
      <c r="H72" s="7">
        <f t="shared" si="38"/>
        <v>231</v>
      </c>
      <c r="I72" s="7">
        <f t="shared" si="38"/>
        <v>231</v>
      </c>
      <c r="J72" s="7">
        <f t="shared" si="38"/>
        <v>231</v>
      </c>
      <c r="K72" s="7">
        <f t="shared" si="38"/>
        <v>231</v>
      </c>
      <c r="L72" s="23"/>
    </row>
    <row r="73" spans="1:12" ht="29.25" customHeight="1" x14ac:dyDescent="0.2">
      <c r="A73" s="49" t="s">
        <v>92</v>
      </c>
      <c r="B73" s="50"/>
      <c r="C73" s="50"/>
      <c r="D73" s="50"/>
      <c r="E73" s="50"/>
      <c r="F73" s="50"/>
      <c r="G73" s="50"/>
      <c r="H73" s="50"/>
      <c r="I73" s="50"/>
      <c r="J73" s="50"/>
      <c r="K73" s="50"/>
      <c r="L73" s="51"/>
    </row>
    <row r="74" spans="1:12" ht="18.75" x14ac:dyDescent="0.2">
      <c r="A74" s="24" t="s">
        <v>93</v>
      </c>
      <c r="B74" s="24" t="s">
        <v>94</v>
      </c>
      <c r="C74" s="24" t="s">
        <v>19</v>
      </c>
      <c r="D74" s="24" t="s">
        <v>20</v>
      </c>
      <c r="E74" s="4" t="s">
        <v>21</v>
      </c>
      <c r="F74" s="5">
        <f>+F75</f>
        <v>100</v>
      </c>
      <c r="G74" s="5">
        <f t="shared" ref="G74:K74" si="39">G75</f>
        <v>20</v>
      </c>
      <c r="H74" s="5">
        <f t="shared" si="39"/>
        <v>20</v>
      </c>
      <c r="I74" s="5">
        <f t="shared" si="39"/>
        <v>20</v>
      </c>
      <c r="J74" s="5">
        <f t="shared" si="39"/>
        <v>20</v>
      </c>
      <c r="K74" s="5">
        <f t="shared" si="39"/>
        <v>20</v>
      </c>
      <c r="L74" s="24" t="s">
        <v>95</v>
      </c>
    </row>
    <row r="75" spans="1:12" ht="93.75" x14ac:dyDescent="0.2">
      <c r="A75" s="23"/>
      <c r="B75" s="23"/>
      <c r="C75" s="23"/>
      <c r="D75" s="23"/>
      <c r="E75" s="6" t="s">
        <v>23</v>
      </c>
      <c r="F75" s="7">
        <f t="shared" ref="F75:F85" si="40">G75+H75+K75+I75+J75</f>
        <v>100</v>
      </c>
      <c r="G75" s="8">
        <v>20</v>
      </c>
      <c r="H75" s="8">
        <v>20</v>
      </c>
      <c r="I75" s="8">
        <v>20</v>
      </c>
      <c r="J75" s="8">
        <v>20</v>
      </c>
      <c r="K75" s="8">
        <v>20</v>
      </c>
      <c r="L75" s="23"/>
    </row>
    <row r="76" spans="1:12" ht="18.75" x14ac:dyDescent="0.2">
      <c r="A76" s="24" t="s">
        <v>96</v>
      </c>
      <c r="B76" s="24" t="s">
        <v>97</v>
      </c>
      <c r="C76" s="24" t="s">
        <v>19</v>
      </c>
      <c r="D76" s="24" t="s">
        <v>20</v>
      </c>
      <c r="E76" s="4" t="s">
        <v>21</v>
      </c>
      <c r="F76" s="5">
        <f t="shared" si="40"/>
        <v>100</v>
      </c>
      <c r="G76" s="5">
        <f t="shared" ref="G76:K76" si="41">G77</f>
        <v>20</v>
      </c>
      <c r="H76" s="5">
        <f t="shared" si="41"/>
        <v>20</v>
      </c>
      <c r="I76" s="5">
        <f t="shared" si="41"/>
        <v>20</v>
      </c>
      <c r="J76" s="5">
        <f t="shared" si="41"/>
        <v>20</v>
      </c>
      <c r="K76" s="5">
        <f t="shared" si="41"/>
        <v>20</v>
      </c>
      <c r="L76" s="24" t="s">
        <v>98</v>
      </c>
    </row>
    <row r="77" spans="1:12" ht="93.75" x14ac:dyDescent="0.2">
      <c r="A77" s="23"/>
      <c r="B77" s="23"/>
      <c r="C77" s="23"/>
      <c r="D77" s="23"/>
      <c r="E77" s="6" t="s">
        <v>23</v>
      </c>
      <c r="F77" s="7">
        <f t="shared" si="40"/>
        <v>100</v>
      </c>
      <c r="G77" s="8">
        <v>20</v>
      </c>
      <c r="H77" s="8">
        <v>20</v>
      </c>
      <c r="I77" s="8">
        <v>20</v>
      </c>
      <c r="J77" s="8">
        <v>20</v>
      </c>
      <c r="K77" s="8">
        <v>20</v>
      </c>
      <c r="L77" s="23"/>
    </row>
    <row r="78" spans="1:12" ht="18.75" x14ac:dyDescent="0.2">
      <c r="A78" s="24" t="s">
        <v>99</v>
      </c>
      <c r="B78" s="24" t="s">
        <v>100</v>
      </c>
      <c r="C78" s="24" t="s">
        <v>19</v>
      </c>
      <c r="D78" s="24" t="s">
        <v>20</v>
      </c>
      <c r="E78" s="4" t="s">
        <v>21</v>
      </c>
      <c r="F78" s="5">
        <f t="shared" si="40"/>
        <v>45</v>
      </c>
      <c r="G78" s="5">
        <f t="shared" ref="G78:K78" si="42">G79</f>
        <v>9</v>
      </c>
      <c r="H78" s="5">
        <f t="shared" si="42"/>
        <v>9</v>
      </c>
      <c r="I78" s="5">
        <f t="shared" si="42"/>
        <v>9</v>
      </c>
      <c r="J78" s="5">
        <f t="shared" si="42"/>
        <v>9</v>
      </c>
      <c r="K78" s="5">
        <f t="shared" si="42"/>
        <v>9</v>
      </c>
      <c r="L78" s="24" t="s">
        <v>101</v>
      </c>
    </row>
    <row r="79" spans="1:12" ht="93.75" x14ac:dyDescent="0.2">
      <c r="A79" s="23"/>
      <c r="B79" s="23"/>
      <c r="C79" s="23"/>
      <c r="D79" s="23"/>
      <c r="E79" s="6" t="s">
        <v>23</v>
      </c>
      <c r="F79" s="7">
        <f t="shared" si="40"/>
        <v>45</v>
      </c>
      <c r="G79" s="8">
        <v>9</v>
      </c>
      <c r="H79" s="8">
        <v>9</v>
      </c>
      <c r="I79" s="8">
        <v>9</v>
      </c>
      <c r="J79" s="8">
        <v>9</v>
      </c>
      <c r="K79" s="8">
        <v>9</v>
      </c>
      <c r="L79" s="44"/>
    </row>
    <row r="80" spans="1:12" ht="18.75" x14ac:dyDescent="0.2">
      <c r="A80" s="24" t="s">
        <v>102</v>
      </c>
      <c r="B80" s="24" t="s">
        <v>103</v>
      </c>
      <c r="C80" s="24" t="s">
        <v>19</v>
      </c>
      <c r="D80" s="24" t="s">
        <v>20</v>
      </c>
      <c r="E80" s="4" t="s">
        <v>21</v>
      </c>
      <c r="F80" s="5">
        <f t="shared" si="40"/>
        <v>50</v>
      </c>
      <c r="G80" s="5">
        <f t="shared" ref="G80:K80" si="43">G81</f>
        <v>10</v>
      </c>
      <c r="H80" s="5">
        <f t="shared" si="43"/>
        <v>10</v>
      </c>
      <c r="I80" s="5">
        <f t="shared" si="43"/>
        <v>10</v>
      </c>
      <c r="J80" s="5">
        <f t="shared" si="43"/>
        <v>10</v>
      </c>
      <c r="K80" s="5">
        <f t="shared" si="43"/>
        <v>10</v>
      </c>
      <c r="L80" s="44"/>
    </row>
    <row r="81" spans="1:12" ht="93.75" x14ac:dyDescent="0.2">
      <c r="A81" s="23"/>
      <c r="B81" s="23"/>
      <c r="C81" s="23"/>
      <c r="D81" s="23"/>
      <c r="E81" s="6" t="s">
        <v>23</v>
      </c>
      <c r="F81" s="7">
        <f t="shared" si="40"/>
        <v>50</v>
      </c>
      <c r="G81" s="8">
        <v>10</v>
      </c>
      <c r="H81" s="8">
        <v>10</v>
      </c>
      <c r="I81" s="8">
        <v>10</v>
      </c>
      <c r="J81" s="8">
        <v>10</v>
      </c>
      <c r="K81" s="8">
        <v>10</v>
      </c>
      <c r="L81" s="23"/>
    </row>
    <row r="82" spans="1:12" ht="18.75" x14ac:dyDescent="0.2">
      <c r="A82" s="24" t="s">
        <v>104</v>
      </c>
      <c r="B82" s="24" t="s">
        <v>114</v>
      </c>
      <c r="C82" s="24" t="s">
        <v>19</v>
      </c>
      <c r="D82" s="24" t="s">
        <v>20</v>
      </c>
      <c r="E82" s="4" t="s">
        <v>21</v>
      </c>
      <c r="F82" s="5">
        <f t="shared" si="40"/>
        <v>400</v>
      </c>
      <c r="G82" s="5">
        <f t="shared" ref="G82:K82" si="44">G83</f>
        <v>80</v>
      </c>
      <c r="H82" s="5">
        <f t="shared" si="44"/>
        <v>80</v>
      </c>
      <c r="I82" s="5">
        <f t="shared" si="44"/>
        <v>80</v>
      </c>
      <c r="J82" s="5">
        <f t="shared" si="44"/>
        <v>80</v>
      </c>
      <c r="K82" s="5">
        <f t="shared" si="44"/>
        <v>80</v>
      </c>
      <c r="L82" s="24" t="s">
        <v>105</v>
      </c>
    </row>
    <row r="83" spans="1:12" ht="93.75" x14ac:dyDescent="0.2">
      <c r="A83" s="23"/>
      <c r="B83" s="23"/>
      <c r="C83" s="23"/>
      <c r="D83" s="23"/>
      <c r="E83" s="6" t="s">
        <v>23</v>
      </c>
      <c r="F83" s="7">
        <f t="shared" si="40"/>
        <v>400</v>
      </c>
      <c r="G83" s="8">
        <v>80</v>
      </c>
      <c r="H83" s="8">
        <v>80</v>
      </c>
      <c r="I83" s="8">
        <v>80</v>
      </c>
      <c r="J83" s="8">
        <v>80</v>
      </c>
      <c r="K83" s="8">
        <v>80</v>
      </c>
      <c r="L83" s="23"/>
    </row>
    <row r="84" spans="1:12" ht="18.75" x14ac:dyDescent="0.2">
      <c r="A84" s="24" t="s">
        <v>106</v>
      </c>
      <c r="B84" s="35" t="s">
        <v>107</v>
      </c>
      <c r="C84" s="24" t="s">
        <v>19</v>
      </c>
      <c r="D84" s="24" t="s">
        <v>20</v>
      </c>
      <c r="E84" s="4" t="s">
        <v>21</v>
      </c>
      <c r="F84" s="5">
        <f t="shared" si="40"/>
        <v>2000</v>
      </c>
      <c r="G84" s="5">
        <f t="shared" ref="G84:K84" si="45">G85</f>
        <v>400</v>
      </c>
      <c r="H84" s="5">
        <f t="shared" si="45"/>
        <v>400</v>
      </c>
      <c r="I84" s="5">
        <f t="shared" si="45"/>
        <v>400</v>
      </c>
      <c r="J84" s="5">
        <f t="shared" si="45"/>
        <v>400</v>
      </c>
      <c r="K84" s="5">
        <f t="shared" si="45"/>
        <v>400</v>
      </c>
      <c r="L84" s="24" t="s">
        <v>108</v>
      </c>
    </row>
    <row r="85" spans="1:12" ht="162" customHeight="1" x14ac:dyDescent="0.2">
      <c r="A85" s="23"/>
      <c r="B85" s="23"/>
      <c r="C85" s="23"/>
      <c r="D85" s="23"/>
      <c r="E85" s="6" t="s">
        <v>23</v>
      </c>
      <c r="F85" s="7">
        <f t="shared" si="40"/>
        <v>2000</v>
      </c>
      <c r="G85" s="8">
        <v>400</v>
      </c>
      <c r="H85" s="8">
        <v>400</v>
      </c>
      <c r="I85" s="8">
        <v>400</v>
      </c>
      <c r="J85" s="8">
        <v>400</v>
      </c>
      <c r="K85" s="8">
        <v>400</v>
      </c>
      <c r="L85" s="23"/>
    </row>
    <row r="86" spans="1:12" ht="18.75" x14ac:dyDescent="0.2">
      <c r="A86" s="36">
        <v>44382</v>
      </c>
      <c r="B86" s="24" t="s">
        <v>109</v>
      </c>
      <c r="C86" s="24" t="s">
        <v>19</v>
      </c>
      <c r="D86" s="24" t="s">
        <v>20</v>
      </c>
      <c r="E86" s="4" t="s">
        <v>21</v>
      </c>
      <c r="F86" s="14">
        <f t="shared" ref="F86:F87" si="46">G86+H86+I86+J86+K86</f>
        <v>7000</v>
      </c>
      <c r="G86" s="14">
        <f t="shared" ref="G86:K86" si="47">G87</f>
        <v>1400</v>
      </c>
      <c r="H86" s="14">
        <f t="shared" si="47"/>
        <v>1400</v>
      </c>
      <c r="I86" s="14">
        <f t="shared" si="47"/>
        <v>1400</v>
      </c>
      <c r="J86" s="14">
        <f t="shared" si="47"/>
        <v>1400</v>
      </c>
      <c r="K86" s="14">
        <f t="shared" si="47"/>
        <v>1400</v>
      </c>
      <c r="L86" s="15"/>
    </row>
    <row r="87" spans="1:12" ht="165" customHeight="1" x14ac:dyDescent="0.2">
      <c r="A87" s="23"/>
      <c r="B87" s="23"/>
      <c r="C87" s="23"/>
      <c r="D87" s="23"/>
      <c r="E87" s="6" t="s">
        <v>23</v>
      </c>
      <c r="F87" s="16">
        <f t="shared" si="46"/>
        <v>7000</v>
      </c>
      <c r="G87" s="16">
        <v>1400</v>
      </c>
      <c r="H87" s="16">
        <v>1400</v>
      </c>
      <c r="I87" s="16">
        <v>1400</v>
      </c>
      <c r="J87" s="16">
        <v>1400</v>
      </c>
      <c r="K87" s="16">
        <v>1400</v>
      </c>
      <c r="L87" s="15"/>
    </row>
    <row r="88" spans="1:12" ht="18.75" x14ac:dyDescent="0.2">
      <c r="A88" s="33" t="s">
        <v>46</v>
      </c>
      <c r="B88" s="26"/>
      <c r="C88" s="26"/>
      <c r="D88" s="27"/>
      <c r="E88" s="4" t="s">
        <v>21</v>
      </c>
      <c r="F88" s="17">
        <f t="shared" ref="F88:K88" si="48">F89</f>
        <v>9695</v>
      </c>
      <c r="G88" s="17">
        <f t="shared" si="48"/>
        <v>1939</v>
      </c>
      <c r="H88" s="17">
        <f t="shared" si="48"/>
        <v>1939</v>
      </c>
      <c r="I88" s="17">
        <f t="shared" si="48"/>
        <v>1939</v>
      </c>
      <c r="J88" s="17">
        <f t="shared" si="48"/>
        <v>1939</v>
      </c>
      <c r="K88" s="17">
        <f t="shared" si="48"/>
        <v>1939</v>
      </c>
      <c r="L88" s="15"/>
    </row>
    <row r="89" spans="1:12" ht="93.75" x14ac:dyDescent="0.2">
      <c r="A89" s="28"/>
      <c r="B89" s="29"/>
      <c r="C89" s="29"/>
      <c r="D89" s="30"/>
      <c r="E89" s="6" t="s">
        <v>23</v>
      </c>
      <c r="F89" s="13">
        <f>G89+H89+I89+J89+K89</f>
        <v>9695</v>
      </c>
      <c r="G89" s="13">
        <f t="shared" ref="G89:K89" si="49">G75+G77+G79+G83+G81+G85+G87</f>
        <v>1939</v>
      </c>
      <c r="H89" s="13">
        <f t="shared" si="49"/>
        <v>1939</v>
      </c>
      <c r="I89" s="13">
        <f t="shared" si="49"/>
        <v>1939</v>
      </c>
      <c r="J89" s="13">
        <f t="shared" si="49"/>
        <v>1939</v>
      </c>
      <c r="K89" s="13">
        <f t="shared" si="49"/>
        <v>1939</v>
      </c>
      <c r="L89" s="15"/>
    </row>
    <row r="90" spans="1:12" ht="18.75" x14ac:dyDescent="0.2">
      <c r="A90" s="25" t="s">
        <v>110</v>
      </c>
      <c r="B90" s="26"/>
      <c r="C90" s="26"/>
      <c r="D90" s="27"/>
      <c r="E90" s="4" t="s">
        <v>21</v>
      </c>
      <c r="F90" s="18">
        <f t="shared" ref="F90:K90" si="50">F91</f>
        <v>188169.84797187502</v>
      </c>
      <c r="G90" s="18">
        <f t="shared" si="50"/>
        <v>41534.9</v>
      </c>
      <c r="H90" s="5">
        <f t="shared" si="50"/>
        <v>40730.974999999999</v>
      </c>
      <c r="I90" s="5">
        <f t="shared" si="50"/>
        <v>35136.763749999998</v>
      </c>
      <c r="J90" s="5">
        <f t="shared" si="50"/>
        <v>30665.506937500002</v>
      </c>
      <c r="K90" s="5">
        <f t="shared" si="50"/>
        <v>40101.702284375002</v>
      </c>
      <c r="L90" s="24"/>
    </row>
    <row r="91" spans="1:12" ht="93.75" x14ac:dyDescent="0.2">
      <c r="A91" s="28"/>
      <c r="B91" s="29"/>
      <c r="C91" s="29"/>
      <c r="D91" s="30"/>
      <c r="E91" s="6" t="s">
        <v>23</v>
      </c>
      <c r="F91" s="19">
        <f>G91+H91+I91+J91+K91</f>
        <v>188169.84797187502</v>
      </c>
      <c r="G91" s="19">
        <f>G33+G40+G53+G72+G89</f>
        <v>41534.9</v>
      </c>
      <c r="H91" s="19">
        <f>H33+H40+H53+H72+H89</f>
        <v>40730.974999999999</v>
      </c>
      <c r="I91" s="19">
        <f>I33+I40+I53+I72+I89</f>
        <v>35136.763749999998</v>
      </c>
      <c r="J91" s="19">
        <f>J33+J40+J53+J72+J89</f>
        <v>30665.506937500002</v>
      </c>
      <c r="K91" s="19">
        <f>K33+K40+K53+K72+K89</f>
        <v>40101.702284375002</v>
      </c>
      <c r="L91" s="23"/>
    </row>
    <row r="94" spans="1:12" ht="18.75" x14ac:dyDescent="0.3">
      <c r="B94" s="21" t="s">
        <v>115</v>
      </c>
      <c r="G94" s="20" t="s">
        <v>116</v>
      </c>
    </row>
  </sheetData>
  <mergeCells count="188">
    <mergeCell ref="L82:L83"/>
    <mergeCell ref="L84:L85"/>
    <mergeCell ref="L90:L91"/>
    <mergeCell ref="L57:L58"/>
    <mergeCell ref="A46:A47"/>
    <mergeCell ref="B46:B47"/>
    <mergeCell ref="C46:C47"/>
    <mergeCell ref="D46:D47"/>
    <mergeCell ref="A48:A49"/>
    <mergeCell ref="B48:B49"/>
    <mergeCell ref="D80:D81"/>
    <mergeCell ref="C48:C49"/>
    <mergeCell ref="D48:D49"/>
    <mergeCell ref="A54:L54"/>
    <mergeCell ref="A73:L73"/>
    <mergeCell ref="A80:A81"/>
    <mergeCell ref="B80:B81"/>
    <mergeCell ref="C80:C81"/>
    <mergeCell ref="L55:L56"/>
    <mergeCell ref="L71:L72"/>
    <mergeCell ref="L74:L75"/>
    <mergeCell ref="L76:L77"/>
    <mergeCell ref="L78:L81"/>
    <mergeCell ref="L59:L60"/>
    <mergeCell ref="A9:L9"/>
    <mergeCell ref="A10:A11"/>
    <mergeCell ref="B10:B11"/>
    <mergeCell ref="C10:C11"/>
    <mergeCell ref="D10:D11"/>
    <mergeCell ref="L10:L11"/>
    <mergeCell ref="A12:A13"/>
    <mergeCell ref="B12:B13"/>
    <mergeCell ref="C12:C13"/>
    <mergeCell ref="D12:D13"/>
    <mergeCell ref="L12:L13"/>
    <mergeCell ref="E6:E8"/>
    <mergeCell ref="F6:K7"/>
    <mergeCell ref="A1:D1"/>
    <mergeCell ref="A3:L3"/>
    <mergeCell ref="A4:L4"/>
    <mergeCell ref="A6:A8"/>
    <mergeCell ref="B6:B8"/>
    <mergeCell ref="C6:C8"/>
    <mergeCell ref="D6:D8"/>
    <mergeCell ref="L6:L8"/>
    <mergeCell ref="L61:L62"/>
    <mergeCell ref="L63:L64"/>
    <mergeCell ref="L65:L66"/>
    <mergeCell ref="L67:L68"/>
    <mergeCell ref="L69:L70"/>
    <mergeCell ref="A90:D91"/>
    <mergeCell ref="L14:L15"/>
    <mergeCell ref="L16:L17"/>
    <mergeCell ref="L18:L19"/>
    <mergeCell ref="L20:L21"/>
    <mergeCell ref="L22:L23"/>
    <mergeCell ref="L24:L25"/>
    <mergeCell ref="L35:L36"/>
    <mergeCell ref="L37:L38"/>
    <mergeCell ref="L39:L40"/>
    <mergeCell ref="L42:L43"/>
    <mergeCell ref="L44:L45"/>
    <mergeCell ref="L46:L49"/>
    <mergeCell ref="A14:A15"/>
    <mergeCell ref="B14:B15"/>
    <mergeCell ref="B18:B19"/>
    <mergeCell ref="C18:C19"/>
    <mergeCell ref="C20:C21"/>
    <mergeCell ref="D20:D21"/>
    <mergeCell ref="L50:L51"/>
    <mergeCell ref="L52:L53"/>
    <mergeCell ref="C28:C29"/>
    <mergeCell ref="D28:D29"/>
    <mergeCell ref="A24:A25"/>
    <mergeCell ref="A26:A27"/>
    <mergeCell ref="B26:B27"/>
    <mergeCell ref="C26:C27"/>
    <mergeCell ref="D26:D27"/>
    <mergeCell ref="A28:A29"/>
    <mergeCell ref="B28:B29"/>
    <mergeCell ref="A42:A43"/>
    <mergeCell ref="B42:B43"/>
    <mergeCell ref="C42:C43"/>
    <mergeCell ref="D42:D43"/>
    <mergeCell ref="L26:L27"/>
    <mergeCell ref="L28:L29"/>
    <mergeCell ref="L30:L31"/>
    <mergeCell ref="L32:L33"/>
    <mergeCell ref="A34:L34"/>
    <mergeCell ref="A41:L41"/>
    <mergeCell ref="A39:D40"/>
    <mergeCell ref="B44:B45"/>
    <mergeCell ref="C44:C45"/>
    <mergeCell ref="A88:D89"/>
    <mergeCell ref="C14:C15"/>
    <mergeCell ref="D14:D15"/>
    <mergeCell ref="A16:A17"/>
    <mergeCell ref="B16:B17"/>
    <mergeCell ref="C16:C17"/>
    <mergeCell ref="D16:D17"/>
    <mergeCell ref="D18:D19"/>
    <mergeCell ref="A18:A19"/>
    <mergeCell ref="A20:A21"/>
    <mergeCell ref="B20:B21"/>
    <mergeCell ref="A22:A23"/>
    <mergeCell ref="B22:B23"/>
    <mergeCell ref="C22:C23"/>
    <mergeCell ref="D22:D23"/>
    <mergeCell ref="B24:B25"/>
    <mergeCell ref="C24:C25"/>
    <mergeCell ref="D24:D25"/>
    <mergeCell ref="A82:A83"/>
    <mergeCell ref="B82:B83"/>
    <mergeCell ref="D44:D45"/>
    <mergeCell ref="A44:A45"/>
    <mergeCell ref="C82:C83"/>
    <mergeCell ref="D82:D83"/>
    <mergeCell ref="B84:B85"/>
    <mergeCell ref="C84:C85"/>
    <mergeCell ref="D84:D85"/>
    <mergeCell ref="A84:A85"/>
    <mergeCell ref="A86:A87"/>
    <mergeCell ref="B86:B87"/>
    <mergeCell ref="C86:C87"/>
    <mergeCell ref="D86:D87"/>
    <mergeCell ref="C78:C79"/>
    <mergeCell ref="D78:D79"/>
    <mergeCell ref="A74:A75"/>
    <mergeCell ref="A76:A77"/>
    <mergeCell ref="B76:B77"/>
    <mergeCell ref="C76:C77"/>
    <mergeCell ref="D76:D77"/>
    <mergeCell ref="A78:A79"/>
    <mergeCell ref="B78:B79"/>
    <mergeCell ref="B74:B75"/>
    <mergeCell ref="C74:C75"/>
    <mergeCell ref="A67:A68"/>
    <mergeCell ref="A69:A70"/>
    <mergeCell ref="B69:B70"/>
    <mergeCell ref="C69:C70"/>
    <mergeCell ref="D69:D70"/>
    <mergeCell ref="A71:D72"/>
    <mergeCell ref="D74:D75"/>
    <mergeCell ref="A63:A64"/>
    <mergeCell ref="B63:B64"/>
    <mergeCell ref="B67:B68"/>
    <mergeCell ref="C67:C68"/>
    <mergeCell ref="C63:C64"/>
    <mergeCell ref="D63:D64"/>
    <mergeCell ref="A65:A66"/>
    <mergeCell ref="B65:B66"/>
    <mergeCell ref="C65:C66"/>
    <mergeCell ref="D65:D66"/>
    <mergeCell ref="D67:D68"/>
    <mergeCell ref="A57:A58"/>
    <mergeCell ref="B57:B58"/>
    <mergeCell ref="C57:C58"/>
    <mergeCell ref="D57:D58"/>
    <mergeCell ref="B59:B60"/>
    <mergeCell ref="C59:C60"/>
    <mergeCell ref="D59:D60"/>
    <mergeCell ref="A59:A60"/>
    <mergeCell ref="A61:A62"/>
    <mergeCell ref="B61:B62"/>
    <mergeCell ref="C61:C62"/>
    <mergeCell ref="D61:D62"/>
    <mergeCell ref="C55:C56"/>
    <mergeCell ref="D55:D56"/>
    <mergeCell ref="A50:A51"/>
    <mergeCell ref="B50:B51"/>
    <mergeCell ref="C50:C51"/>
    <mergeCell ref="D50:D51"/>
    <mergeCell ref="A52:D53"/>
    <mergeCell ref="A55:A56"/>
    <mergeCell ref="B55:B56"/>
    <mergeCell ref="A30:A31"/>
    <mergeCell ref="B30:B31"/>
    <mergeCell ref="C30:C31"/>
    <mergeCell ref="D30:D31"/>
    <mergeCell ref="A32:D33"/>
    <mergeCell ref="A35:A36"/>
    <mergeCell ref="B35:B36"/>
    <mergeCell ref="A37:A38"/>
    <mergeCell ref="B37:B38"/>
    <mergeCell ref="C37:C38"/>
    <mergeCell ref="D37:D38"/>
    <mergeCell ref="C35:C36"/>
    <mergeCell ref="D35:D36"/>
  </mergeCells>
  <pageMargins left="0.19685039370078741" right="0.19685039370078741" top="0.19685039370078741" bottom="0.23622047244094491" header="0.19685039370078741" footer="0.19685039370078741"/>
  <pageSetup scale="52" orientation="landscape" r:id="rId1"/>
  <rowBreaks count="3" manualBreakCount="3">
    <brk id="23" max="11" man="1"/>
    <brk id="62" max="11" man="1"/>
    <brk id="8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Заходи</vt:lpstr>
      <vt:lpstr>Заходи!Z_FCF6C6CB_8779_4130_9730_38B57645CA9A_.wvu.PrintArea</vt:lpstr>
      <vt:lpstr>Заходи!Заголовки_для_печати</vt:lpstr>
      <vt:lpstr>Заходи!Область_печати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Oksana</cp:lastModifiedBy>
  <cp:lastPrinted>2021-03-25T11:16:22Z</cp:lastPrinted>
  <dcterms:created xsi:type="dcterms:W3CDTF">1996-10-08T23:32:33Z</dcterms:created>
  <dcterms:modified xsi:type="dcterms:W3CDTF">2021-03-25T12:10:41Z</dcterms:modified>
</cp:coreProperties>
</file>