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8 сесія 23.05.2025\№839 Виконання бюджету 1 кв 25 р\"/>
    </mc:Choice>
  </mc:AlternateContent>
  <xr:revisionPtr revIDLastSave="0" documentId="13_ncr:1_{7463DD63-AEAE-4E82-9FC9-35A9495CDF3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Titles" localSheetId="0">Лист1!$9:$10</definedName>
    <definedName name="_xlnm.Print_Area" localSheetId="0">Лист1!$A$1:$F$54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F40" i="1" l="1"/>
  <c r="F43" i="1"/>
  <c r="F13" i="1"/>
  <c r="F15" i="1"/>
  <c r="F17" i="1"/>
  <c r="F19" i="1"/>
  <c r="F23" i="1"/>
  <c r="F24" i="1"/>
  <c r="F27" i="1"/>
  <c r="F30" i="1"/>
  <c r="E47" i="1"/>
  <c r="E51" i="1" s="1"/>
  <c r="E39" i="1"/>
  <c r="E41" i="1"/>
  <c r="E44" i="1"/>
  <c r="E29" i="1"/>
  <c r="E33" i="1" s="1"/>
  <c r="E26" i="1"/>
  <c r="E22" i="1"/>
  <c r="E20" i="1"/>
  <c r="E18" i="1"/>
  <c r="E16" i="1"/>
  <c r="E14" i="1"/>
  <c r="E12" i="1"/>
  <c r="D48" i="1"/>
  <c r="D47" i="1" s="1"/>
  <c r="D51" i="1" s="1"/>
  <c r="D45" i="1"/>
  <c r="D44" i="1" s="1"/>
  <c r="D42" i="1"/>
  <c r="D41" i="1" s="1"/>
  <c r="D39" i="1"/>
  <c r="D29" i="1"/>
  <c r="D33" i="1" s="1"/>
  <c r="D26" i="1"/>
  <c r="D25" i="1"/>
  <c r="D22" i="1" s="1"/>
  <c r="D21" i="1"/>
  <c r="D20" i="1" s="1"/>
  <c r="D18" i="1"/>
  <c r="D16" i="1"/>
  <c r="D14" i="1"/>
  <c r="D12" i="1"/>
  <c r="F16" i="1" l="1"/>
  <c r="F33" i="1"/>
  <c r="F41" i="1"/>
  <c r="E50" i="1"/>
  <c r="E49" i="1" s="1"/>
  <c r="F51" i="1"/>
  <c r="F48" i="1"/>
  <c r="F47" i="1"/>
  <c r="D50" i="1"/>
  <c r="D49" i="1" s="1"/>
  <c r="F14" i="1"/>
  <c r="F44" i="1"/>
  <c r="F45" i="1"/>
  <c r="F29" i="1"/>
  <c r="F25" i="1"/>
  <c r="F18" i="1"/>
  <c r="F20" i="1"/>
  <c r="F42" i="1"/>
  <c r="F22" i="1"/>
  <c r="F21" i="1"/>
  <c r="F26" i="1"/>
  <c r="E32" i="1"/>
  <c r="E31" i="1" s="1"/>
  <c r="F31" i="1" s="1"/>
  <c r="D32" i="1"/>
  <c r="D31" i="1" s="1"/>
  <c r="F49" i="1" l="1"/>
  <c r="F50" i="1"/>
  <c r="F32" i="1"/>
  <c r="F39" i="1"/>
  <c r="F12" i="1"/>
</calcChain>
</file>

<file path=xl/sharedStrings.xml><?xml version="1.0" encoding="utf-8"?>
<sst xmlns="http://schemas.openxmlformats.org/spreadsheetml/2006/main" count="70" uniqueCount="45">
  <si>
    <t>(код бюджету)</t>
  </si>
  <si>
    <t>1. Показники міжбюджетних трансфертів з інших бюджетів</t>
  </si>
  <si>
    <t>Державний бюджет</t>
  </si>
  <si>
    <t>Субвенція з місцевого бюджету на здійснення переданих видатків у сфері освіти за рахунок коштів освітньої субвенції</t>
  </si>
  <si>
    <t>Обласний бюджет Одеської області</t>
  </si>
  <si>
    <t>Інші субвенції з місцевого бюджету</t>
  </si>
  <si>
    <t>загальний фонд</t>
  </si>
  <si>
    <t>спеціальний фонд</t>
  </si>
  <si>
    <t>Субвенція з місцевого бюджету державному бюджету на виконання програм соціально-економічного розвитку регіонів</t>
  </si>
  <si>
    <t>Бюджет Дальницької сільської територіальної громади</t>
  </si>
  <si>
    <t>41033900</t>
  </si>
  <si>
    <t>Освітня субвенція з державного бюджету місцевим бюджетам </t>
  </si>
  <si>
    <t>41053900</t>
  </si>
  <si>
    <t>Бюджет Великодолинської селищної територіальної громади</t>
  </si>
  <si>
    <t>X</t>
  </si>
  <si>
    <t xml:space="preserve">УСЬОГО за розділами І та ІІ, у тому числі: </t>
  </si>
  <si>
    <t>Виконання річного плану, %</t>
  </si>
  <si>
    <t xml:space="preserve">до рішення Чорноморської міської ради </t>
  </si>
  <si>
    <t xml:space="preserve">Звіт  про виконання показників  міжбюджетних трансфертів </t>
  </si>
  <si>
    <t>Районний бюджет Одеського району</t>
  </si>
  <si>
    <t>І. Трансферти до загального фонду бюджету</t>
  </si>
  <si>
    <t>ІІ. Трансферти до спеціального фонду бюджету</t>
  </si>
  <si>
    <t xml:space="preserve">УСЬОГО за розділом І, у тому числі: 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</si>
  <si>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</si>
  <si>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</si>
  <si>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</si>
  <si>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</si>
  <si>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</si>
  <si>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>ІІ. Трансферти із спеціального  фонду бюджету</t>
  </si>
  <si>
    <t>5=(4/3*100)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</si>
  <si>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</si>
  <si>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</si>
  <si>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Субвенція з місцевого бюджету на виконання інвестиційних проектів</t>
  </si>
  <si>
    <t>Додаток 4</t>
  </si>
  <si>
    <t>Виконано за звітний період, грн</t>
  </si>
  <si>
    <t xml:space="preserve"> бюджету Чорноморської міської  територіальної громади за 1 квартал 2025 року</t>
  </si>
  <si>
    <t>Усього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</si>
  <si>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</si>
  <si>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</si>
  <si>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</si>
  <si>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</si>
  <si>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Реверсна дотація</t>
  </si>
  <si>
    <t>Начальник фінансового управління                                                Ольга ЯКОВЕНКО</t>
  </si>
  <si>
    <t>6 (5/4*100)</t>
  </si>
  <si>
    <t>від   23.05. 2025 № 839 -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</si>
</sst>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_ ;\-#,##0\ "/>
  </numFmts>
  <fonts count="14" x14ac:knownFonts="1">
    <font>
      <sz val="11"/>
      <color theme="1"/>
      <name val="Calibri"/>
      <family val="2"/>
      <charset val="204"/>
      <scheme val="minor"/>
    </font>
    <font>
      <b/>
      <u/>
      <sz val="10"/>
      <color rgb="FF0000FF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FF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7" fillId="0" borderId="0"/>
    <xf numFmtId="0" fontId="11" fillId="0" borderId="0"/>
  </cellStyleXfs>
  <cellXfs count="76">
    <xf numFmtId="0" fontId="0" fillId="0" borderId="0" xfId="0"/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0" fillId="2" borderId="0" xfId="0" applyFill="1"/>
    <xf numFmtId="0" fontId="2" fillId="2" borderId="0" xfId="0" applyFont="1" applyFill="1"/>
    <xf numFmtId="4" fontId="2" fillId="2" borderId="0" xfId="0" applyNumberFormat="1" applyFont="1" applyFill="1" applyAlignment="1">
      <alignment horizontal="right"/>
    </xf>
    <xf numFmtId="0" fontId="3" fillId="2" borderId="0" xfId="0" applyFont="1" applyFill="1"/>
    <xf numFmtId="4" fontId="0" fillId="2" borderId="0" xfId="0" applyNumberFormat="1" applyFill="1"/>
    <xf numFmtId="0" fontId="12" fillId="2" borderId="0" xfId="0" applyFont="1" applyFill="1"/>
    <xf numFmtId="0" fontId="4" fillId="2" borderId="0" xfId="0" applyFont="1" applyFill="1"/>
    <xf numFmtId="4" fontId="4" fillId="2" borderId="0" xfId="0" applyNumberFormat="1" applyFont="1" applyFill="1"/>
    <xf numFmtId="0" fontId="4" fillId="2" borderId="0" xfId="0" applyFont="1" applyFill="1" applyAlignment="1">
      <alignment horizontal="center"/>
    </xf>
    <xf numFmtId="0" fontId="7" fillId="2" borderId="0" xfId="0" applyFont="1" applyFill="1"/>
    <xf numFmtId="0" fontId="8" fillId="2" borderId="0" xfId="0" applyFont="1" applyFill="1"/>
    <xf numFmtId="0" fontId="5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/>
    </xf>
    <xf numFmtId="165" fontId="5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165" fontId="5" fillId="2" borderId="4" xfId="0" applyNumberFormat="1" applyFont="1" applyFill="1" applyBorder="1" applyAlignment="1">
      <alignment horizontal="center"/>
    </xf>
    <xf numFmtId="165" fontId="8" fillId="2" borderId="7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center" wrapText="1"/>
    </xf>
    <xf numFmtId="4" fontId="2" fillId="2" borderId="0" xfId="0" applyNumberFormat="1" applyFont="1" applyFill="1"/>
    <xf numFmtId="0" fontId="5" fillId="2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165" fontId="5" fillId="2" borderId="7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65" fontId="5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5" fillId="0" borderId="2" xfId="0" quotePrefix="1" applyFont="1" applyBorder="1" applyAlignment="1">
      <alignment horizontal="left" vertical="center" wrapText="1"/>
    </xf>
    <xf numFmtId="0" fontId="5" fillId="0" borderId="4" xfId="0" quotePrefix="1" applyFont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</cellXfs>
  <cellStyles count="4">
    <cellStyle name="Normal_Доходи" xfId="1" xr:uid="{00000000-0005-0000-0000-000000000000}"/>
    <cellStyle name="Звичайний" xfId="0" builtinId="0"/>
    <cellStyle name="Обычный 2" xfId="3" xr:uid="{00000000-0005-0000-0000-000002000000}"/>
    <cellStyle name="Обычный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3"/>
  <sheetViews>
    <sheetView tabSelected="1" view="pageBreakPreview" zoomScale="60" zoomScaleNormal="60" workbookViewId="0">
      <selection activeCell="E3" sqref="E3"/>
    </sheetView>
  </sheetViews>
  <sheetFormatPr defaultRowHeight="14.4" x14ac:dyDescent="0.3"/>
  <cols>
    <col min="1" max="1" width="18.109375" style="5" customWidth="1"/>
    <col min="2" max="2" width="15.5546875" style="5" customWidth="1"/>
    <col min="3" max="3" width="53.5546875" style="5" customWidth="1"/>
    <col min="4" max="4" width="18.6640625" style="9" customWidth="1"/>
    <col min="5" max="5" width="20.88671875" style="9" customWidth="1"/>
    <col min="6" max="6" width="13.6640625" style="9" customWidth="1"/>
    <col min="7" max="7" width="14.44140625" style="5" bestFit="1" customWidth="1"/>
    <col min="8" max="8" width="12.5546875" style="5" bestFit="1" customWidth="1"/>
    <col min="9" max="9" width="10.5546875" style="5" bestFit="1" customWidth="1"/>
    <col min="10" max="10" width="9.109375" style="5"/>
    <col min="11" max="11" width="11.5546875" style="5" bestFit="1" customWidth="1"/>
    <col min="12" max="255" width="9.109375" style="5"/>
    <col min="256" max="257" width="18.109375" style="5" customWidth="1"/>
    <col min="258" max="258" width="70.33203125" style="5" customWidth="1"/>
    <col min="259" max="259" width="16.109375" style="5" customWidth="1"/>
    <col min="260" max="511" width="9.109375" style="5"/>
    <col min="512" max="513" width="18.109375" style="5" customWidth="1"/>
    <col min="514" max="514" width="70.33203125" style="5" customWidth="1"/>
    <col min="515" max="515" width="16.109375" style="5" customWidth="1"/>
    <col min="516" max="767" width="9.109375" style="5"/>
    <col min="768" max="769" width="18.109375" style="5" customWidth="1"/>
    <col min="770" max="770" width="70.33203125" style="5" customWidth="1"/>
    <col min="771" max="771" width="16.109375" style="5" customWidth="1"/>
    <col min="772" max="1023" width="9.109375" style="5"/>
    <col min="1024" max="1025" width="18.109375" style="5" customWidth="1"/>
    <col min="1026" max="1026" width="70.33203125" style="5" customWidth="1"/>
    <col min="1027" max="1027" width="16.109375" style="5" customWidth="1"/>
    <col min="1028" max="1279" width="9.109375" style="5"/>
    <col min="1280" max="1281" width="18.109375" style="5" customWidth="1"/>
    <col min="1282" max="1282" width="70.33203125" style="5" customWidth="1"/>
    <col min="1283" max="1283" width="16.109375" style="5" customWidth="1"/>
    <col min="1284" max="1535" width="9.109375" style="5"/>
    <col min="1536" max="1537" width="18.109375" style="5" customWidth="1"/>
    <col min="1538" max="1538" width="70.33203125" style="5" customWidth="1"/>
    <col min="1539" max="1539" width="16.109375" style="5" customWidth="1"/>
    <col min="1540" max="1791" width="9.109375" style="5"/>
    <col min="1792" max="1793" width="18.109375" style="5" customWidth="1"/>
    <col min="1794" max="1794" width="70.33203125" style="5" customWidth="1"/>
    <col min="1795" max="1795" width="16.109375" style="5" customWidth="1"/>
    <col min="1796" max="2047" width="9.109375" style="5"/>
    <col min="2048" max="2049" width="18.109375" style="5" customWidth="1"/>
    <col min="2050" max="2050" width="70.33203125" style="5" customWidth="1"/>
    <col min="2051" max="2051" width="16.109375" style="5" customWidth="1"/>
    <col min="2052" max="2303" width="9.109375" style="5"/>
    <col min="2304" max="2305" width="18.109375" style="5" customWidth="1"/>
    <col min="2306" max="2306" width="70.33203125" style="5" customWidth="1"/>
    <col min="2307" max="2307" width="16.109375" style="5" customWidth="1"/>
    <col min="2308" max="2559" width="9.109375" style="5"/>
    <col min="2560" max="2561" width="18.109375" style="5" customWidth="1"/>
    <col min="2562" max="2562" width="70.33203125" style="5" customWidth="1"/>
    <col min="2563" max="2563" width="16.109375" style="5" customWidth="1"/>
    <col min="2564" max="2815" width="9.109375" style="5"/>
    <col min="2816" max="2817" width="18.109375" style="5" customWidth="1"/>
    <col min="2818" max="2818" width="70.33203125" style="5" customWidth="1"/>
    <col min="2819" max="2819" width="16.109375" style="5" customWidth="1"/>
    <col min="2820" max="3071" width="9.109375" style="5"/>
    <col min="3072" max="3073" width="18.109375" style="5" customWidth="1"/>
    <col min="3074" max="3074" width="70.33203125" style="5" customWidth="1"/>
    <col min="3075" max="3075" width="16.109375" style="5" customWidth="1"/>
    <col min="3076" max="3327" width="9.109375" style="5"/>
    <col min="3328" max="3329" width="18.109375" style="5" customWidth="1"/>
    <col min="3330" max="3330" width="70.33203125" style="5" customWidth="1"/>
    <col min="3331" max="3331" width="16.109375" style="5" customWidth="1"/>
    <col min="3332" max="3583" width="9.109375" style="5"/>
    <col min="3584" max="3585" width="18.109375" style="5" customWidth="1"/>
    <col min="3586" max="3586" width="70.33203125" style="5" customWidth="1"/>
    <col min="3587" max="3587" width="16.109375" style="5" customWidth="1"/>
    <col min="3588" max="3839" width="9.109375" style="5"/>
    <col min="3840" max="3841" width="18.109375" style="5" customWidth="1"/>
    <col min="3842" max="3842" width="70.33203125" style="5" customWidth="1"/>
    <col min="3843" max="3843" width="16.109375" style="5" customWidth="1"/>
    <col min="3844" max="4095" width="9.109375" style="5"/>
    <col min="4096" max="4097" width="18.109375" style="5" customWidth="1"/>
    <col min="4098" max="4098" width="70.33203125" style="5" customWidth="1"/>
    <col min="4099" max="4099" width="16.109375" style="5" customWidth="1"/>
    <col min="4100" max="4351" width="9.109375" style="5"/>
    <col min="4352" max="4353" width="18.109375" style="5" customWidth="1"/>
    <col min="4354" max="4354" width="70.33203125" style="5" customWidth="1"/>
    <col min="4355" max="4355" width="16.109375" style="5" customWidth="1"/>
    <col min="4356" max="4607" width="9.109375" style="5"/>
    <col min="4608" max="4609" width="18.109375" style="5" customWidth="1"/>
    <col min="4610" max="4610" width="70.33203125" style="5" customWidth="1"/>
    <col min="4611" max="4611" width="16.109375" style="5" customWidth="1"/>
    <col min="4612" max="4863" width="9.109375" style="5"/>
    <col min="4864" max="4865" width="18.109375" style="5" customWidth="1"/>
    <col min="4866" max="4866" width="70.33203125" style="5" customWidth="1"/>
    <col min="4867" max="4867" width="16.109375" style="5" customWidth="1"/>
    <col min="4868" max="5119" width="9.109375" style="5"/>
    <col min="5120" max="5121" width="18.109375" style="5" customWidth="1"/>
    <col min="5122" max="5122" width="70.33203125" style="5" customWidth="1"/>
    <col min="5123" max="5123" width="16.109375" style="5" customWidth="1"/>
    <col min="5124" max="5375" width="9.109375" style="5"/>
    <col min="5376" max="5377" width="18.109375" style="5" customWidth="1"/>
    <col min="5378" max="5378" width="70.33203125" style="5" customWidth="1"/>
    <col min="5379" max="5379" width="16.109375" style="5" customWidth="1"/>
    <col min="5380" max="5631" width="9.109375" style="5"/>
    <col min="5632" max="5633" width="18.109375" style="5" customWidth="1"/>
    <col min="5634" max="5634" width="70.33203125" style="5" customWidth="1"/>
    <col min="5635" max="5635" width="16.109375" style="5" customWidth="1"/>
    <col min="5636" max="5887" width="9.109375" style="5"/>
    <col min="5888" max="5889" width="18.109375" style="5" customWidth="1"/>
    <col min="5890" max="5890" width="70.33203125" style="5" customWidth="1"/>
    <col min="5891" max="5891" width="16.109375" style="5" customWidth="1"/>
    <col min="5892" max="6143" width="9.109375" style="5"/>
    <col min="6144" max="6145" width="18.109375" style="5" customWidth="1"/>
    <col min="6146" max="6146" width="70.33203125" style="5" customWidth="1"/>
    <col min="6147" max="6147" width="16.109375" style="5" customWidth="1"/>
    <col min="6148" max="6399" width="9.109375" style="5"/>
    <col min="6400" max="6401" width="18.109375" style="5" customWidth="1"/>
    <col min="6402" max="6402" width="70.33203125" style="5" customWidth="1"/>
    <col min="6403" max="6403" width="16.109375" style="5" customWidth="1"/>
    <col min="6404" max="6655" width="9.109375" style="5"/>
    <col min="6656" max="6657" width="18.109375" style="5" customWidth="1"/>
    <col min="6658" max="6658" width="70.33203125" style="5" customWidth="1"/>
    <col min="6659" max="6659" width="16.109375" style="5" customWidth="1"/>
    <col min="6660" max="6911" width="9.109375" style="5"/>
    <col min="6912" max="6913" width="18.109375" style="5" customWidth="1"/>
    <col min="6914" max="6914" width="70.33203125" style="5" customWidth="1"/>
    <col min="6915" max="6915" width="16.109375" style="5" customWidth="1"/>
    <col min="6916" max="7167" width="9.109375" style="5"/>
    <col min="7168" max="7169" width="18.109375" style="5" customWidth="1"/>
    <col min="7170" max="7170" width="70.33203125" style="5" customWidth="1"/>
    <col min="7171" max="7171" width="16.109375" style="5" customWidth="1"/>
    <col min="7172" max="7423" width="9.109375" style="5"/>
    <col min="7424" max="7425" width="18.109375" style="5" customWidth="1"/>
    <col min="7426" max="7426" width="70.33203125" style="5" customWidth="1"/>
    <col min="7427" max="7427" width="16.109375" style="5" customWidth="1"/>
    <col min="7428" max="7679" width="9.109375" style="5"/>
    <col min="7680" max="7681" width="18.109375" style="5" customWidth="1"/>
    <col min="7682" max="7682" width="70.33203125" style="5" customWidth="1"/>
    <col min="7683" max="7683" width="16.109375" style="5" customWidth="1"/>
    <col min="7684" max="7935" width="9.109375" style="5"/>
    <col min="7936" max="7937" width="18.109375" style="5" customWidth="1"/>
    <col min="7938" max="7938" width="70.33203125" style="5" customWidth="1"/>
    <col min="7939" max="7939" width="16.109375" style="5" customWidth="1"/>
    <col min="7940" max="8191" width="9.109375" style="5"/>
    <col min="8192" max="8193" width="18.109375" style="5" customWidth="1"/>
    <col min="8194" max="8194" width="70.33203125" style="5" customWidth="1"/>
    <col min="8195" max="8195" width="16.109375" style="5" customWidth="1"/>
    <col min="8196" max="8447" width="9.109375" style="5"/>
    <col min="8448" max="8449" width="18.109375" style="5" customWidth="1"/>
    <col min="8450" max="8450" width="70.33203125" style="5" customWidth="1"/>
    <col min="8451" max="8451" width="16.109375" style="5" customWidth="1"/>
    <col min="8452" max="8703" width="9.109375" style="5"/>
    <col min="8704" max="8705" width="18.109375" style="5" customWidth="1"/>
    <col min="8706" max="8706" width="70.33203125" style="5" customWidth="1"/>
    <col min="8707" max="8707" width="16.109375" style="5" customWidth="1"/>
    <col min="8708" max="8959" width="9.109375" style="5"/>
    <col min="8960" max="8961" width="18.109375" style="5" customWidth="1"/>
    <col min="8962" max="8962" width="70.33203125" style="5" customWidth="1"/>
    <col min="8963" max="8963" width="16.109375" style="5" customWidth="1"/>
    <col min="8964" max="9215" width="9.109375" style="5"/>
    <col min="9216" max="9217" width="18.109375" style="5" customWidth="1"/>
    <col min="9218" max="9218" width="70.33203125" style="5" customWidth="1"/>
    <col min="9219" max="9219" width="16.109375" style="5" customWidth="1"/>
    <col min="9220" max="9471" width="9.109375" style="5"/>
    <col min="9472" max="9473" width="18.109375" style="5" customWidth="1"/>
    <col min="9474" max="9474" width="70.33203125" style="5" customWidth="1"/>
    <col min="9475" max="9475" width="16.109375" style="5" customWidth="1"/>
    <col min="9476" max="9727" width="9.109375" style="5"/>
    <col min="9728" max="9729" width="18.109375" style="5" customWidth="1"/>
    <col min="9730" max="9730" width="70.33203125" style="5" customWidth="1"/>
    <col min="9731" max="9731" width="16.109375" style="5" customWidth="1"/>
    <col min="9732" max="9983" width="9.109375" style="5"/>
    <col min="9984" max="9985" width="18.109375" style="5" customWidth="1"/>
    <col min="9986" max="9986" width="70.33203125" style="5" customWidth="1"/>
    <col min="9987" max="9987" width="16.109375" style="5" customWidth="1"/>
    <col min="9988" max="10239" width="9.109375" style="5"/>
    <col min="10240" max="10241" width="18.109375" style="5" customWidth="1"/>
    <col min="10242" max="10242" width="70.33203125" style="5" customWidth="1"/>
    <col min="10243" max="10243" width="16.109375" style="5" customWidth="1"/>
    <col min="10244" max="10495" width="9.109375" style="5"/>
    <col min="10496" max="10497" width="18.109375" style="5" customWidth="1"/>
    <col min="10498" max="10498" width="70.33203125" style="5" customWidth="1"/>
    <col min="10499" max="10499" width="16.109375" style="5" customWidth="1"/>
    <col min="10500" max="10751" width="9.109375" style="5"/>
    <col min="10752" max="10753" width="18.109375" style="5" customWidth="1"/>
    <col min="10754" max="10754" width="70.33203125" style="5" customWidth="1"/>
    <col min="10755" max="10755" width="16.109375" style="5" customWidth="1"/>
    <col min="10756" max="11007" width="9.109375" style="5"/>
    <col min="11008" max="11009" width="18.109375" style="5" customWidth="1"/>
    <col min="11010" max="11010" width="70.33203125" style="5" customWidth="1"/>
    <col min="11011" max="11011" width="16.109375" style="5" customWidth="1"/>
    <col min="11012" max="11263" width="9.109375" style="5"/>
    <col min="11264" max="11265" width="18.109375" style="5" customWidth="1"/>
    <col min="11266" max="11266" width="70.33203125" style="5" customWidth="1"/>
    <col min="11267" max="11267" width="16.109375" style="5" customWidth="1"/>
    <col min="11268" max="11519" width="9.109375" style="5"/>
    <col min="11520" max="11521" width="18.109375" style="5" customWidth="1"/>
    <col min="11522" max="11522" width="70.33203125" style="5" customWidth="1"/>
    <col min="11523" max="11523" width="16.109375" style="5" customWidth="1"/>
    <col min="11524" max="11775" width="9.109375" style="5"/>
    <col min="11776" max="11777" width="18.109375" style="5" customWidth="1"/>
    <col min="11778" max="11778" width="70.33203125" style="5" customWidth="1"/>
    <col min="11779" max="11779" width="16.109375" style="5" customWidth="1"/>
    <col min="11780" max="12031" width="9.109375" style="5"/>
    <col min="12032" max="12033" width="18.109375" style="5" customWidth="1"/>
    <col min="12034" max="12034" width="70.33203125" style="5" customWidth="1"/>
    <col min="12035" max="12035" width="16.109375" style="5" customWidth="1"/>
    <col min="12036" max="12287" width="9.109375" style="5"/>
    <col min="12288" max="12289" width="18.109375" style="5" customWidth="1"/>
    <col min="12290" max="12290" width="70.33203125" style="5" customWidth="1"/>
    <col min="12291" max="12291" width="16.109375" style="5" customWidth="1"/>
    <col min="12292" max="12543" width="9.109375" style="5"/>
    <col min="12544" max="12545" width="18.109375" style="5" customWidth="1"/>
    <col min="12546" max="12546" width="70.33203125" style="5" customWidth="1"/>
    <col min="12547" max="12547" width="16.109375" style="5" customWidth="1"/>
    <col min="12548" max="12799" width="9.109375" style="5"/>
    <col min="12800" max="12801" width="18.109375" style="5" customWidth="1"/>
    <col min="12802" max="12802" width="70.33203125" style="5" customWidth="1"/>
    <col min="12803" max="12803" width="16.109375" style="5" customWidth="1"/>
    <col min="12804" max="13055" width="9.109375" style="5"/>
    <col min="13056" max="13057" width="18.109375" style="5" customWidth="1"/>
    <col min="13058" max="13058" width="70.33203125" style="5" customWidth="1"/>
    <col min="13059" max="13059" width="16.109375" style="5" customWidth="1"/>
    <col min="13060" max="13311" width="9.109375" style="5"/>
    <col min="13312" max="13313" width="18.109375" style="5" customWidth="1"/>
    <col min="13314" max="13314" width="70.33203125" style="5" customWidth="1"/>
    <col min="13315" max="13315" width="16.109375" style="5" customWidth="1"/>
    <col min="13316" max="13567" width="9.109375" style="5"/>
    <col min="13568" max="13569" width="18.109375" style="5" customWidth="1"/>
    <col min="13570" max="13570" width="70.33203125" style="5" customWidth="1"/>
    <col min="13571" max="13571" width="16.109375" style="5" customWidth="1"/>
    <col min="13572" max="13823" width="9.109375" style="5"/>
    <col min="13824" max="13825" width="18.109375" style="5" customWidth="1"/>
    <col min="13826" max="13826" width="70.33203125" style="5" customWidth="1"/>
    <col min="13827" max="13827" width="16.109375" style="5" customWidth="1"/>
    <col min="13828" max="14079" width="9.109375" style="5"/>
    <col min="14080" max="14081" width="18.109375" style="5" customWidth="1"/>
    <col min="14082" max="14082" width="70.33203125" style="5" customWidth="1"/>
    <col min="14083" max="14083" width="16.109375" style="5" customWidth="1"/>
    <col min="14084" max="14335" width="9.109375" style="5"/>
    <col min="14336" max="14337" width="18.109375" style="5" customWidth="1"/>
    <col min="14338" max="14338" width="70.33203125" style="5" customWidth="1"/>
    <col min="14339" max="14339" width="16.109375" style="5" customWidth="1"/>
    <col min="14340" max="14591" width="9.109375" style="5"/>
    <col min="14592" max="14593" width="18.109375" style="5" customWidth="1"/>
    <col min="14594" max="14594" width="70.33203125" style="5" customWidth="1"/>
    <col min="14595" max="14595" width="16.109375" style="5" customWidth="1"/>
    <col min="14596" max="14847" width="9.109375" style="5"/>
    <col min="14848" max="14849" width="18.109375" style="5" customWidth="1"/>
    <col min="14850" max="14850" width="70.33203125" style="5" customWidth="1"/>
    <col min="14851" max="14851" width="16.109375" style="5" customWidth="1"/>
    <col min="14852" max="15103" width="9.109375" style="5"/>
    <col min="15104" max="15105" width="18.109375" style="5" customWidth="1"/>
    <col min="15106" max="15106" width="70.33203125" style="5" customWidth="1"/>
    <col min="15107" max="15107" width="16.109375" style="5" customWidth="1"/>
    <col min="15108" max="15359" width="9.109375" style="5"/>
    <col min="15360" max="15361" width="18.109375" style="5" customWidth="1"/>
    <col min="15362" max="15362" width="70.33203125" style="5" customWidth="1"/>
    <col min="15363" max="15363" width="16.109375" style="5" customWidth="1"/>
    <col min="15364" max="15615" width="9.109375" style="5"/>
    <col min="15616" max="15617" width="18.109375" style="5" customWidth="1"/>
    <col min="15618" max="15618" width="70.33203125" style="5" customWidth="1"/>
    <col min="15619" max="15619" width="16.109375" style="5" customWidth="1"/>
    <col min="15620" max="15871" width="9.109375" style="5"/>
    <col min="15872" max="15873" width="18.109375" style="5" customWidth="1"/>
    <col min="15874" max="15874" width="70.33203125" style="5" customWidth="1"/>
    <col min="15875" max="15875" width="16.109375" style="5" customWidth="1"/>
    <col min="15876" max="16127" width="9.109375" style="5"/>
    <col min="16128" max="16129" width="18.109375" style="5" customWidth="1"/>
    <col min="16130" max="16130" width="70.33203125" style="5" customWidth="1"/>
    <col min="16131" max="16131" width="16.109375" style="5" customWidth="1"/>
    <col min="16132" max="16384" width="9.109375" style="5"/>
  </cols>
  <sheetData>
    <row r="1" spans="1:6" x14ac:dyDescent="0.3">
      <c r="A1" s="1"/>
      <c r="C1" s="6"/>
      <c r="D1" s="7"/>
      <c r="E1" s="40" t="s">
        <v>33</v>
      </c>
      <c r="F1" s="40"/>
    </row>
    <row r="2" spans="1:6" x14ac:dyDescent="0.3">
      <c r="A2" s="2"/>
      <c r="C2" s="6"/>
      <c r="D2" s="7"/>
      <c r="E2" s="40" t="s">
        <v>17</v>
      </c>
      <c r="F2" s="40"/>
    </row>
    <row r="3" spans="1:6" ht="15" customHeight="1" x14ac:dyDescent="0.3">
      <c r="A3" s="8"/>
      <c r="C3" s="6"/>
      <c r="D3" s="7"/>
      <c r="E3" s="40" t="s">
        <v>44</v>
      </c>
      <c r="F3" s="40"/>
    </row>
    <row r="4" spans="1:6" s="10" customFormat="1" ht="15.6" x14ac:dyDescent="0.3">
      <c r="A4" s="65" t="s">
        <v>18</v>
      </c>
      <c r="B4" s="65"/>
      <c r="C4" s="65"/>
      <c r="D4" s="65"/>
      <c r="E4" s="65"/>
      <c r="F4" s="65"/>
    </row>
    <row r="5" spans="1:6" s="10" customFormat="1" ht="15.6" x14ac:dyDescent="0.3">
      <c r="A5" s="65" t="s">
        <v>35</v>
      </c>
      <c r="B5" s="65"/>
      <c r="C5" s="65"/>
      <c r="D5" s="65"/>
      <c r="E5" s="65"/>
      <c r="F5" s="65"/>
    </row>
    <row r="6" spans="1:6" x14ac:dyDescent="0.3">
      <c r="A6" s="17">
        <v>1558900000</v>
      </c>
      <c r="B6" s="11"/>
      <c r="C6" s="11"/>
      <c r="D6" s="12"/>
      <c r="E6" s="12"/>
      <c r="F6" s="12"/>
    </row>
    <row r="7" spans="1:6" x14ac:dyDescent="0.3">
      <c r="A7" s="13" t="s">
        <v>0</v>
      </c>
      <c r="B7" s="11"/>
      <c r="C7" s="11"/>
      <c r="D7" s="12"/>
      <c r="E7" s="12"/>
      <c r="F7" s="12"/>
    </row>
    <row r="8" spans="1:6" ht="15.6" x14ac:dyDescent="0.3">
      <c r="A8" s="65" t="s">
        <v>1</v>
      </c>
      <c r="B8" s="65"/>
      <c r="C8" s="65"/>
      <c r="D8" s="65"/>
      <c r="E8" s="65"/>
      <c r="F8" s="65"/>
    </row>
    <row r="9" spans="1:6" s="14" customFormat="1" ht="42.6" customHeight="1" x14ac:dyDescent="0.3">
      <c r="A9" s="42" t="s">
        <v>30</v>
      </c>
      <c r="B9" s="72" t="s">
        <v>31</v>
      </c>
      <c r="C9" s="73"/>
      <c r="D9" s="43" t="s">
        <v>36</v>
      </c>
      <c r="E9" s="29" t="s">
        <v>34</v>
      </c>
      <c r="F9" s="29" t="s">
        <v>16</v>
      </c>
    </row>
    <row r="10" spans="1:6" s="14" customFormat="1" ht="12.6" customHeight="1" x14ac:dyDescent="0.3">
      <c r="A10" s="37">
        <v>1</v>
      </c>
      <c r="B10" s="74">
        <v>2</v>
      </c>
      <c r="C10" s="75"/>
      <c r="D10" s="38">
        <v>3</v>
      </c>
      <c r="E10" s="53">
        <v>4</v>
      </c>
      <c r="F10" s="53" t="s">
        <v>29</v>
      </c>
    </row>
    <row r="11" spans="1:6" ht="15" customHeight="1" x14ac:dyDescent="0.3">
      <c r="A11" s="59" t="s">
        <v>20</v>
      </c>
      <c r="B11" s="60"/>
      <c r="C11" s="60"/>
      <c r="D11" s="60"/>
      <c r="E11" s="60"/>
      <c r="F11" s="61"/>
    </row>
    <row r="12" spans="1:6" ht="15.6" x14ac:dyDescent="0.3">
      <c r="A12" s="18" t="s">
        <v>10</v>
      </c>
      <c r="B12" s="66" t="s">
        <v>11</v>
      </c>
      <c r="C12" s="67"/>
      <c r="D12" s="33">
        <f>D13</f>
        <v>103011500</v>
      </c>
      <c r="E12" s="33">
        <f>E13</f>
        <v>35353500</v>
      </c>
      <c r="F12" s="27">
        <f>E12/D12</f>
        <v>0.34319954568179278</v>
      </c>
    </row>
    <row r="13" spans="1:6" ht="15.6" x14ac:dyDescent="0.3">
      <c r="A13" s="20">
        <v>9900000000</v>
      </c>
      <c r="B13" s="68" t="s">
        <v>2</v>
      </c>
      <c r="C13" s="69"/>
      <c r="D13" s="34">
        <v>103011500</v>
      </c>
      <c r="E13" s="34">
        <v>35353500</v>
      </c>
      <c r="F13" s="28">
        <f t="shared" ref="F13:F33" si="0">E13/D13</f>
        <v>0.34319954568179278</v>
      </c>
    </row>
    <row r="14" spans="1:6" ht="32.4" customHeight="1" x14ac:dyDescent="0.3">
      <c r="A14" s="44">
        <v>41035400</v>
      </c>
      <c r="B14" s="70" t="s">
        <v>37</v>
      </c>
      <c r="C14" s="71"/>
      <c r="D14" s="33">
        <f>D15</f>
        <v>330900</v>
      </c>
      <c r="E14" s="33">
        <f>E15</f>
        <v>99300</v>
      </c>
      <c r="F14" s="27">
        <f t="shared" si="0"/>
        <v>0.30009066183136901</v>
      </c>
    </row>
    <row r="15" spans="1:6" ht="15.6" x14ac:dyDescent="0.3">
      <c r="A15" s="20">
        <v>9900000000</v>
      </c>
      <c r="B15" s="68" t="s">
        <v>2</v>
      </c>
      <c r="C15" s="69"/>
      <c r="D15" s="34">
        <v>330900</v>
      </c>
      <c r="E15" s="34">
        <v>99300</v>
      </c>
      <c r="F15" s="28">
        <f t="shared" si="0"/>
        <v>0.30009066183136901</v>
      </c>
    </row>
    <row r="16" spans="1:6" ht="60.6" customHeight="1" x14ac:dyDescent="0.3">
      <c r="A16" s="44">
        <v>41036000</v>
      </c>
      <c r="B16" s="70" t="s">
        <v>38</v>
      </c>
      <c r="C16" s="71"/>
      <c r="D16" s="33">
        <f>D17</f>
        <v>3043200</v>
      </c>
      <c r="E16" s="33">
        <f>E17</f>
        <v>0</v>
      </c>
      <c r="F16" s="27">
        <f t="shared" si="0"/>
        <v>0</v>
      </c>
    </row>
    <row r="17" spans="1:6" ht="15.6" x14ac:dyDescent="0.3">
      <c r="A17" s="20">
        <v>9900000000</v>
      </c>
      <c r="B17" s="68" t="s">
        <v>2</v>
      </c>
      <c r="C17" s="69"/>
      <c r="D17" s="34">
        <v>3043200</v>
      </c>
      <c r="E17" s="34">
        <v>0</v>
      </c>
      <c r="F17" s="28">
        <f t="shared" si="0"/>
        <v>0</v>
      </c>
    </row>
    <row r="18" spans="1:6" ht="48" customHeight="1" x14ac:dyDescent="0.3">
      <c r="A18" s="44">
        <v>41036300</v>
      </c>
      <c r="B18" s="70" t="s">
        <v>39</v>
      </c>
      <c r="C18" s="71"/>
      <c r="D18" s="33">
        <f>D19</f>
        <v>7051000</v>
      </c>
      <c r="E18" s="33">
        <f>E19</f>
        <v>3525600</v>
      </c>
      <c r="F18" s="27">
        <f t="shared" si="0"/>
        <v>0.50001418238547723</v>
      </c>
    </row>
    <row r="19" spans="1:6" ht="15.6" x14ac:dyDescent="0.3">
      <c r="A19" s="20">
        <v>9900000000</v>
      </c>
      <c r="B19" s="68" t="s">
        <v>2</v>
      </c>
      <c r="C19" s="69"/>
      <c r="D19" s="34">
        <v>7051000</v>
      </c>
      <c r="E19" s="34">
        <v>3525600</v>
      </c>
      <c r="F19" s="28">
        <f t="shared" si="0"/>
        <v>0.50001418238547723</v>
      </c>
    </row>
    <row r="20" spans="1:6" ht="33.6" customHeight="1" x14ac:dyDescent="0.3">
      <c r="A20" s="44">
        <v>41051000</v>
      </c>
      <c r="B20" s="70" t="s">
        <v>3</v>
      </c>
      <c r="C20" s="71"/>
      <c r="D20" s="33">
        <f>D21</f>
        <v>1670444</v>
      </c>
      <c r="E20" s="33">
        <f>E21</f>
        <v>747435</v>
      </c>
      <c r="F20" s="27">
        <f t="shared" si="0"/>
        <v>0.44744690633149031</v>
      </c>
    </row>
    <row r="21" spans="1:6" ht="15.6" x14ac:dyDescent="0.3">
      <c r="A21" s="20">
        <v>1510000000</v>
      </c>
      <c r="B21" s="68" t="s">
        <v>4</v>
      </c>
      <c r="C21" s="69"/>
      <c r="D21" s="34">
        <f>1387870+282574</f>
        <v>1670444</v>
      </c>
      <c r="E21" s="34">
        <v>747435</v>
      </c>
      <c r="F21" s="28">
        <f t="shared" si="0"/>
        <v>0.44744690633149031</v>
      </c>
    </row>
    <row r="22" spans="1:6" ht="15.6" x14ac:dyDescent="0.3">
      <c r="A22" s="18" t="s">
        <v>12</v>
      </c>
      <c r="B22" s="66" t="s">
        <v>5</v>
      </c>
      <c r="C22" s="67"/>
      <c r="D22" s="33">
        <f>D23+D24+D25</f>
        <v>4337839</v>
      </c>
      <c r="E22" s="33">
        <f>E23+E24+E25</f>
        <v>764646.28</v>
      </c>
      <c r="F22" s="27">
        <f t="shared" si="0"/>
        <v>0.17627355003263145</v>
      </c>
    </row>
    <row r="23" spans="1:6" ht="15.6" x14ac:dyDescent="0.3">
      <c r="A23" s="20">
        <v>1510000000</v>
      </c>
      <c r="B23" s="68" t="s">
        <v>4</v>
      </c>
      <c r="C23" s="69"/>
      <c r="D23" s="34">
        <v>556355</v>
      </c>
      <c r="E23" s="34">
        <v>19346.28</v>
      </c>
      <c r="F23" s="28">
        <f t="shared" si="0"/>
        <v>3.4773265271274632E-2</v>
      </c>
    </row>
    <row r="24" spans="1:6" ht="15.6" customHeight="1" x14ac:dyDescent="0.3">
      <c r="A24" s="20">
        <v>1551900000</v>
      </c>
      <c r="B24" s="68" t="s">
        <v>9</v>
      </c>
      <c r="C24" s="69"/>
      <c r="D24" s="34">
        <v>1081484</v>
      </c>
      <c r="E24" s="34">
        <v>270300</v>
      </c>
      <c r="F24" s="28">
        <f t="shared" si="0"/>
        <v>0.24993434946795329</v>
      </c>
    </row>
    <row r="25" spans="1:6" ht="15.6" x14ac:dyDescent="0.3">
      <c r="A25" s="21">
        <v>1554500000</v>
      </c>
      <c r="B25" s="68" t="s">
        <v>13</v>
      </c>
      <c r="C25" s="69"/>
      <c r="D25" s="36">
        <f>1500000+1200000</f>
        <v>2700000</v>
      </c>
      <c r="E25" s="36">
        <f>375000+100000</f>
        <v>475000</v>
      </c>
      <c r="F25" s="28">
        <f t="shared" si="0"/>
        <v>0.17592592592592593</v>
      </c>
    </row>
    <row r="26" spans="1:6" ht="78" customHeight="1" x14ac:dyDescent="0.3">
      <c r="A26" s="45">
        <v>41059300</v>
      </c>
      <c r="B26" s="66" t="s">
        <v>40</v>
      </c>
      <c r="C26" s="67"/>
      <c r="D26" s="46">
        <f>D27</f>
        <v>604618</v>
      </c>
      <c r="E26" s="46">
        <f>E27</f>
        <v>215189</v>
      </c>
      <c r="F26" s="27">
        <f t="shared" si="0"/>
        <v>0.35590902024087939</v>
      </c>
    </row>
    <row r="27" spans="1:6" ht="15.6" x14ac:dyDescent="0.3">
      <c r="A27" s="20">
        <v>1510000000</v>
      </c>
      <c r="B27" s="68" t="s">
        <v>4</v>
      </c>
      <c r="C27" s="69"/>
      <c r="D27" s="34">
        <v>604618</v>
      </c>
      <c r="E27" s="34">
        <v>215189</v>
      </c>
      <c r="F27" s="28">
        <f t="shared" si="0"/>
        <v>0.35590902024087939</v>
      </c>
    </row>
    <row r="28" spans="1:6" ht="15.6" x14ac:dyDescent="0.3">
      <c r="A28" s="59" t="s">
        <v>21</v>
      </c>
      <c r="B28" s="60"/>
      <c r="C28" s="60"/>
      <c r="D28" s="60"/>
      <c r="E28" s="60"/>
      <c r="F28" s="61"/>
    </row>
    <row r="29" spans="1:6" ht="31.2" customHeight="1" x14ac:dyDescent="0.3">
      <c r="A29" s="18">
        <v>41053400</v>
      </c>
      <c r="B29" s="66" t="s">
        <v>32</v>
      </c>
      <c r="C29" s="67"/>
      <c r="D29" s="33">
        <f>D30</f>
        <v>486000</v>
      </c>
      <c r="E29" s="33">
        <f>E30</f>
        <v>486000</v>
      </c>
      <c r="F29" s="27">
        <f t="shared" si="0"/>
        <v>1</v>
      </c>
    </row>
    <row r="30" spans="1:6" ht="15.6" x14ac:dyDescent="0.3">
      <c r="A30" s="20">
        <v>1510000000</v>
      </c>
      <c r="B30" s="68" t="s">
        <v>4</v>
      </c>
      <c r="C30" s="69"/>
      <c r="D30" s="34">
        <v>486000</v>
      </c>
      <c r="E30" s="34">
        <v>486000</v>
      </c>
      <c r="F30" s="28">
        <f t="shared" si="0"/>
        <v>1</v>
      </c>
    </row>
    <row r="31" spans="1:6" s="14" customFormat="1" ht="15.6" x14ac:dyDescent="0.3">
      <c r="A31" s="19" t="s">
        <v>14</v>
      </c>
      <c r="B31" s="22" t="s">
        <v>22</v>
      </c>
      <c r="C31" s="23"/>
      <c r="D31" s="35">
        <f>D32+D33</f>
        <v>120535501</v>
      </c>
      <c r="E31" s="35">
        <f>E32+E33</f>
        <v>41191670.280000001</v>
      </c>
      <c r="F31" s="27">
        <f t="shared" si="0"/>
        <v>0.34173890628288839</v>
      </c>
    </row>
    <row r="32" spans="1:6" ht="15.6" x14ac:dyDescent="0.3">
      <c r="A32" s="19" t="s">
        <v>14</v>
      </c>
      <c r="B32" s="22" t="s">
        <v>6</v>
      </c>
      <c r="C32" s="23"/>
      <c r="D32" s="35">
        <f>D12+D14+D16+D18+D20+D22+D26</f>
        <v>120049501</v>
      </c>
      <c r="E32" s="35">
        <f>E12+E14+E16+E18+E20+E22+E26</f>
        <v>40705670.280000001</v>
      </c>
      <c r="F32" s="27">
        <f t="shared" si="0"/>
        <v>0.33907404812952952</v>
      </c>
    </row>
    <row r="33" spans="1:6" ht="15.6" x14ac:dyDescent="0.3">
      <c r="A33" s="19" t="s">
        <v>14</v>
      </c>
      <c r="B33" s="22" t="s">
        <v>7</v>
      </c>
      <c r="C33" s="23"/>
      <c r="D33" s="35">
        <f>D29</f>
        <v>486000</v>
      </c>
      <c r="E33" s="32">
        <f>E29</f>
        <v>486000</v>
      </c>
      <c r="F33" s="27">
        <f t="shared" si="0"/>
        <v>1</v>
      </c>
    </row>
    <row r="34" spans="1:6" ht="15.6" x14ac:dyDescent="0.3">
      <c r="A34" s="15"/>
      <c r="B34" s="15"/>
      <c r="C34" s="15"/>
      <c r="D34" s="15"/>
      <c r="E34" s="48"/>
      <c r="F34" s="49"/>
    </row>
    <row r="35" spans="1:6" ht="15.6" x14ac:dyDescent="0.3">
      <c r="A35" s="65" t="s">
        <v>23</v>
      </c>
      <c r="B35" s="65"/>
      <c r="C35" s="65"/>
      <c r="D35" s="65"/>
      <c r="E35" s="65"/>
      <c r="F35" s="65"/>
    </row>
    <row r="36" spans="1:6" ht="60" x14ac:dyDescent="0.3">
      <c r="A36" s="47" t="s">
        <v>24</v>
      </c>
      <c r="B36" s="47" t="s">
        <v>25</v>
      </c>
      <c r="C36" s="47" t="s">
        <v>26</v>
      </c>
      <c r="D36" s="47" t="s">
        <v>36</v>
      </c>
      <c r="E36" s="29" t="s">
        <v>34</v>
      </c>
      <c r="F36" s="29" t="s">
        <v>16</v>
      </c>
    </row>
    <row r="37" spans="1:6" s="14" customFormat="1" ht="13.8" x14ac:dyDescent="0.3">
      <c r="A37" s="24">
        <v>1</v>
      </c>
      <c r="B37" s="24">
        <v>2</v>
      </c>
      <c r="C37" s="24">
        <v>3</v>
      </c>
      <c r="D37" s="24">
        <v>4</v>
      </c>
      <c r="E37" s="24">
        <v>5</v>
      </c>
      <c r="F37" s="52" t="s">
        <v>43</v>
      </c>
    </row>
    <row r="38" spans="1:6" ht="15.6" x14ac:dyDescent="0.3">
      <c r="A38" s="59" t="s">
        <v>27</v>
      </c>
      <c r="B38" s="60"/>
      <c r="C38" s="60"/>
      <c r="D38" s="60"/>
      <c r="E38" s="60"/>
      <c r="F38" s="61"/>
    </row>
    <row r="39" spans="1:6" s="54" customFormat="1" ht="15.6" x14ac:dyDescent="0.3">
      <c r="A39" s="3">
        <v>3719110</v>
      </c>
      <c r="B39" s="41">
        <v>9110</v>
      </c>
      <c r="C39" s="55" t="s">
        <v>41</v>
      </c>
      <c r="D39" s="30">
        <f>D40</f>
        <v>63874800</v>
      </c>
      <c r="E39" s="30">
        <f>E40</f>
        <v>15968700</v>
      </c>
      <c r="F39" s="27">
        <f t="shared" ref="F39:F51" si="1">E39/D39</f>
        <v>0.25</v>
      </c>
    </row>
    <row r="40" spans="1:6" s="54" customFormat="1" ht="15.6" x14ac:dyDescent="0.3">
      <c r="A40" s="20">
        <v>9900000000</v>
      </c>
      <c r="B40" s="25">
        <v>9110</v>
      </c>
      <c r="C40" s="39" t="s">
        <v>2</v>
      </c>
      <c r="D40" s="31">
        <v>63874800</v>
      </c>
      <c r="E40" s="31">
        <v>15968700</v>
      </c>
      <c r="F40" s="28">
        <f t="shared" si="1"/>
        <v>0.25</v>
      </c>
    </row>
    <row r="41" spans="1:6" s="54" customFormat="1" ht="15.6" x14ac:dyDescent="0.3">
      <c r="A41" s="3">
        <v>3719770</v>
      </c>
      <c r="B41" s="41">
        <v>9770</v>
      </c>
      <c r="C41" s="55" t="s">
        <v>5</v>
      </c>
      <c r="D41" s="30">
        <f>D42+D43</f>
        <v>4699800</v>
      </c>
      <c r="E41" s="30">
        <f>E42+E43</f>
        <v>2532100</v>
      </c>
      <c r="F41" s="27">
        <f t="shared" si="1"/>
        <v>0.53876760713221838</v>
      </c>
    </row>
    <row r="42" spans="1:6" s="54" customFormat="1" ht="15.6" x14ac:dyDescent="0.3">
      <c r="A42" s="20">
        <v>1510000000</v>
      </c>
      <c r="B42" s="25">
        <v>9770</v>
      </c>
      <c r="C42" s="39" t="s">
        <v>4</v>
      </c>
      <c r="D42" s="31">
        <f>1760700+14200+2237000-10100+198000</f>
        <v>4199800</v>
      </c>
      <c r="E42" s="31">
        <v>2532100</v>
      </c>
      <c r="F42" s="28">
        <f t="shared" si="1"/>
        <v>0.60290966236487453</v>
      </c>
    </row>
    <row r="43" spans="1:6" s="54" customFormat="1" ht="15.6" x14ac:dyDescent="0.3">
      <c r="A43" s="20">
        <v>1532720000</v>
      </c>
      <c r="B43" s="25">
        <v>9770</v>
      </c>
      <c r="C43" s="39" t="s">
        <v>19</v>
      </c>
      <c r="D43" s="31">
        <v>500000</v>
      </c>
      <c r="E43" s="31">
        <v>0</v>
      </c>
      <c r="F43" s="28">
        <f t="shared" si="1"/>
        <v>0</v>
      </c>
    </row>
    <row r="44" spans="1:6" s="54" customFormat="1" ht="46.8" x14ac:dyDescent="0.3">
      <c r="A44" s="16">
        <v>3719800</v>
      </c>
      <c r="B44" s="3">
        <v>9800</v>
      </c>
      <c r="C44" s="56" t="s">
        <v>8</v>
      </c>
      <c r="D44" s="50">
        <f>D45</f>
        <v>97514600</v>
      </c>
      <c r="E44" s="50">
        <f>E45</f>
        <v>19884600</v>
      </c>
      <c r="F44" s="27">
        <f t="shared" si="1"/>
        <v>0.20391408055819335</v>
      </c>
    </row>
    <row r="45" spans="1:6" s="54" customFormat="1" ht="15.6" customHeight="1" x14ac:dyDescent="0.3">
      <c r="A45" s="51">
        <v>9900000000</v>
      </c>
      <c r="B45" s="26">
        <v>9110</v>
      </c>
      <c r="C45" s="57" t="s">
        <v>2</v>
      </c>
      <c r="D45" s="31">
        <f>3690000+16324600+77500000</f>
        <v>97514600</v>
      </c>
      <c r="E45" s="31">
        <v>19884600</v>
      </c>
      <c r="F45" s="28">
        <f t="shared" si="1"/>
        <v>0.20391408055819335</v>
      </c>
    </row>
    <row r="46" spans="1:6" s="54" customFormat="1" ht="15.6" x14ac:dyDescent="0.3">
      <c r="A46" s="62" t="s">
        <v>28</v>
      </c>
      <c r="B46" s="63"/>
      <c r="C46" s="63"/>
      <c r="D46" s="63"/>
      <c r="E46" s="63"/>
      <c r="F46" s="64"/>
    </row>
    <row r="47" spans="1:6" s="54" customFormat="1" ht="46.8" x14ac:dyDescent="0.3">
      <c r="A47" s="16">
        <v>3719800</v>
      </c>
      <c r="B47" s="3">
        <v>9800</v>
      </c>
      <c r="C47" s="56" t="s">
        <v>8</v>
      </c>
      <c r="D47" s="50">
        <f>D48</f>
        <v>9105000</v>
      </c>
      <c r="E47" s="50">
        <f>E48</f>
        <v>9105000</v>
      </c>
      <c r="F47" s="27">
        <f t="shared" si="1"/>
        <v>1</v>
      </c>
    </row>
    <row r="48" spans="1:6" s="54" customFormat="1" ht="15.6" x14ac:dyDescent="0.3">
      <c r="A48" s="51">
        <v>9900000000</v>
      </c>
      <c r="B48" s="26">
        <v>9110</v>
      </c>
      <c r="C48" s="57" t="s">
        <v>2</v>
      </c>
      <c r="D48" s="31">
        <f>3310000+5795000</f>
        <v>9105000</v>
      </c>
      <c r="E48" s="31">
        <v>9105000</v>
      </c>
      <c r="F48" s="27">
        <f t="shared" si="1"/>
        <v>1</v>
      </c>
    </row>
    <row r="49" spans="1:6" s="54" customFormat="1" ht="15.6" x14ac:dyDescent="0.3">
      <c r="A49" s="16" t="s">
        <v>14</v>
      </c>
      <c r="B49" s="16" t="s">
        <v>14</v>
      </c>
      <c r="C49" s="4" t="s">
        <v>15</v>
      </c>
      <c r="D49" s="50">
        <f>D50+D51</f>
        <v>175194200</v>
      </c>
      <c r="E49" s="50">
        <f>E50+E51</f>
        <v>47490400</v>
      </c>
      <c r="F49" s="27">
        <f t="shared" si="1"/>
        <v>0.27107290081520963</v>
      </c>
    </row>
    <row r="50" spans="1:6" s="54" customFormat="1" ht="15.6" x14ac:dyDescent="0.3">
      <c r="A50" s="16" t="s">
        <v>14</v>
      </c>
      <c r="B50" s="16" t="s">
        <v>14</v>
      </c>
      <c r="C50" s="4" t="s">
        <v>6</v>
      </c>
      <c r="D50" s="50">
        <f>D39+D41+D44</f>
        <v>166089200</v>
      </c>
      <c r="E50" s="50">
        <f>E39+E41+E44</f>
        <v>38385400</v>
      </c>
      <c r="F50" s="27">
        <f t="shared" si="1"/>
        <v>0.2311131608798164</v>
      </c>
    </row>
    <row r="51" spans="1:6" s="54" customFormat="1" ht="15.6" x14ac:dyDescent="0.3">
      <c r="A51" s="16" t="s">
        <v>14</v>
      </c>
      <c r="B51" s="16" t="s">
        <v>14</v>
      </c>
      <c r="C51" s="4" t="s">
        <v>7</v>
      </c>
      <c r="D51" s="50">
        <f>D47</f>
        <v>9105000</v>
      </c>
      <c r="E51" s="50">
        <f>E47</f>
        <v>9105000</v>
      </c>
      <c r="F51" s="27">
        <f t="shared" si="1"/>
        <v>1</v>
      </c>
    </row>
    <row r="52" spans="1:6" ht="15.6" x14ac:dyDescent="0.3">
      <c r="A52" s="15"/>
      <c r="B52" s="15"/>
      <c r="C52" s="15"/>
      <c r="D52" s="15"/>
    </row>
    <row r="53" spans="1:6" ht="15.6" x14ac:dyDescent="0.3">
      <c r="B53" s="58" t="s">
        <v>42</v>
      </c>
      <c r="C53" s="58"/>
      <c r="D53" s="58"/>
      <c r="E53" s="58"/>
    </row>
  </sheetData>
  <mergeCells count="29">
    <mergeCell ref="A4:F4"/>
    <mergeCell ref="A5:F5"/>
    <mergeCell ref="A11:F11"/>
    <mergeCell ref="A38:F38"/>
    <mergeCell ref="B19:C19"/>
    <mergeCell ref="B16:C16"/>
    <mergeCell ref="B18:C18"/>
    <mergeCell ref="B21:C21"/>
    <mergeCell ref="B22:C22"/>
    <mergeCell ref="B23:C23"/>
    <mergeCell ref="B24:C24"/>
    <mergeCell ref="B14:C14"/>
    <mergeCell ref="B15:C15"/>
    <mergeCell ref="B17:C17"/>
    <mergeCell ref="B20:C20"/>
    <mergeCell ref="B25:C25"/>
    <mergeCell ref="B26:C26"/>
    <mergeCell ref="B27:C27"/>
    <mergeCell ref="A8:F8"/>
    <mergeCell ref="B9:C9"/>
    <mergeCell ref="B10:C10"/>
    <mergeCell ref="B12:C12"/>
    <mergeCell ref="B13:C13"/>
    <mergeCell ref="B53:E53"/>
    <mergeCell ref="A28:F28"/>
    <mergeCell ref="A46:F46"/>
    <mergeCell ref="A35:F35"/>
    <mergeCell ref="B29:C29"/>
    <mergeCell ref="B30:C30"/>
  </mergeCells>
  <printOptions horizontalCentered="1"/>
  <pageMargins left="0.19685039370078741" right="0.19685039370078741" top="0.59055118110236227" bottom="0.59055118110236227" header="0.39370078740157483" footer="0.19685039370078741"/>
  <pageSetup paperSize="9" scale="65" fitToHeight="6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Лист1!Заголовки_для_друку</vt:lpstr>
      <vt:lpstr>Лист1!Область_друку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220FU6</dc:creator>
  <cp:lastModifiedBy>Admin</cp:lastModifiedBy>
  <cp:lastPrinted>2025-04-02T11:36:04Z</cp:lastPrinted>
  <dcterms:created xsi:type="dcterms:W3CDTF">2021-10-22T11:16:55Z</dcterms:created>
  <dcterms:modified xsi:type="dcterms:W3CDTF">2025-05-26T11:16:00Z</dcterms:modified>
</cp:coreProperties>
</file>