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 defaultThemeVersion="124226"/>
  <xr:revisionPtr revIDLastSave="0" documentId="13_ncr:1_{0D5EE74E-5C25-41C3-B4E6-E51248B489DA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Ресурсне забезп." sheetId="3" r:id="rId1"/>
    <sheet name="Перелік заходів" sheetId="2" r:id="rId2"/>
  </sheets>
  <definedNames>
    <definedName name="_xlnm.Print_Titles" localSheetId="1">'Перелік заходів'!$8:$8</definedName>
    <definedName name="_xlnm.Print_Area" localSheetId="1">'Перелік заходів'!$A$1:$H$48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2" l="1"/>
  <c r="G21" i="2"/>
  <c r="G14" i="2"/>
  <c r="G45" i="2" l="1"/>
  <c r="B16" i="3"/>
  <c r="C16" i="3" s="1"/>
  <c r="C13" i="3" s="1"/>
  <c r="B13" i="3" l="1"/>
  <c r="G16" i="2" l="1"/>
  <c r="G20" i="2" l="1"/>
  <c r="G13" i="2" l="1"/>
  <c r="G27" i="2" l="1"/>
  <c r="G43" i="2" l="1"/>
  <c r="G12" i="2" l="1"/>
  <c r="G11" i="2"/>
  <c r="G46" i="2" s="1"/>
</calcChain>
</file>

<file path=xl/sharedStrings.xml><?xml version="1.0" encoding="utf-8"?>
<sst xmlns="http://schemas.openxmlformats.org/spreadsheetml/2006/main" count="281" uniqueCount="204">
  <si>
    <t>Бюджет Чорноморської міської територіальної громади</t>
  </si>
  <si>
    <t>Назва напряму діяльності (пріоритетні завдання)</t>
  </si>
  <si>
    <t>Строк виконання заходу</t>
  </si>
  <si>
    <t>Джерела фінансування</t>
  </si>
  <si>
    <t>Очікуваний результат</t>
  </si>
  <si>
    <r>
      <t xml:space="preserve"> </t>
    </r>
    <r>
      <rPr>
        <sz val="11"/>
        <color rgb="FF000000"/>
        <rFont val="Times New Roman"/>
        <family val="1"/>
        <charset val="204"/>
      </rPr>
      <t>№ з/п</t>
    </r>
  </si>
  <si>
    <t>1.</t>
  </si>
  <si>
    <t>Разом</t>
  </si>
  <si>
    <t xml:space="preserve">Перелік заходів і завдань </t>
  </si>
  <si>
    <t>Обсяги фінансування (вартість), 
 тис. грн</t>
  </si>
  <si>
    <t>Перелік заходів Програми</t>
  </si>
  <si>
    <t>2.</t>
  </si>
  <si>
    <t>Головні розпорядники/Виконавці</t>
  </si>
  <si>
    <t>Управління комунальної власності та земельних відносин Чорноморської міської ради Одеського району Одеської області</t>
  </si>
  <si>
    <t>3.</t>
  </si>
  <si>
    <t>Посилення громадської безпеки та охорони об'єктів, що забезпечують життєдіяльність Чорноморської міської територіальної громади, із залученням громадськості (громадських формувань)</t>
  </si>
  <si>
    <t>Виконавчий комітет Чорноморської міської ради Одеського району Одеської області 
Комунальна установа "Муніципальна варта" Чорноморської міської ради Одеського району Одеської області</t>
  </si>
  <si>
    <t>Забезпечення життєдіяльності Чорноморської міської територіальної громади в умовах особливого періоду воєнного стану та збереження громадського порядку</t>
  </si>
  <si>
    <t>Забезпечення громадських формувань, залучених для посилення громадської безпеки та охорони об'єктів, що забезпечують життєдіяльність населення Чорноморської міської територіальної громади, пально-мастильними матеріалами</t>
  </si>
  <si>
    <t>2025 рік</t>
  </si>
  <si>
    <t xml:space="preserve">  Міської цільової програми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 </t>
  </si>
  <si>
    <t>Сприяння у створенні належних умов функціонування та матеріально-технічного забезпечення Збройних Сил України, а також інших утворених відповідно до законів України військових формувань</t>
  </si>
  <si>
    <t>Створення належних умов для особового складу військових формувань для виконання ними покладених обов'язків в умовах особливого періоду воєнного стану</t>
  </si>
  <si>
    <t>Допомога  Силам оборони і безпеки України</t>
  </si>
  <si>
    <t>Створення умов для охорони та захисту державного суверенітету, незалежності України та територіальної цілісності, покращення забезпечення військових частин та підрозділів Сил оборони і  безпеки України матеріально-технічними засобами для підтримання боєготовності особового складу та ефективного виконання завдань щодо захисту територіальної цілісності країни</t>
  </si>
  <si>
    <t>Визначені рішенням Чорноморської міської ради Одеського району Одеської області "Про бюджет Чорноморської міської територіальної громади на 2025 рік"</t>
  </si>
  <si>
    <t>У межах кошторисних призначень, затверджених в кошторисах ЗЗСО на оплату комунальних послуг</t>
  </si>
  <si>
    <t>Здійснення закупівлі матеріальних цінностей для забезпечення на безоплатній та безповоротній основі військову частину А2709</t>
  </si>
  <si>
    <t xml:space="preserve">Виконавчий комітет Чорноморської міської ради Одеського району Одеської області </t>
  </si>
  <si>
    <t>Відшкодування комунальних послуг за розміщення особового складу військових формувань</t>
  </si>
  <si>
    <t>4.</t>
  </si>
  <si>
    <t>5.</t>
  </si>
  <si>
    <t>6.</t>
  </si>
  <si>
    <t>Фінансова підтримка військової частини А0515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</si>
  <si>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А0515,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</si>
  <si>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А0515</t>
  </si>
  <si>
    <t>Покращення матеріально-технічного забезпечення військової частини А0515,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</si>
  <si>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А0666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</si>
  <si>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А0666,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</si>
  <si>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А0666</t>
  </si>
  <si>
    <t>Покращення матеріально-технічного забезпечення військової частини А0666, створення належних умов для виконання покладених обов'язків в умовах особливого періоду воєнного стану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</si>
  <si>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3033,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</si>
  <si>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військової частини 3033,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</si>
  <si>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3033 Національної гвардії України</t>
  </si>
  <si>
    <t>Фінансове управління Чорноморської міської ради Одеського району Одеської області
Військова частина 3033 Національної гвардії України</t>
  </si>
  <si>
    <t>Відділ комунального господарства та благоустрою Чорноморської міської ради Одеського району Одеської області 
Комунальне підприємство "Міське управління житлово-комунального господарства" Чорноморської міської ради Одеського району Одеської області</t>
  </si>
  <si>
    <t>Управління освіти Чорноморської міської ради Одеського району Одеської області в частині оплати  комунальних послуг за приготування їжі для особового складу військових формувань</t>
  </si>
  <si>
    <t>Оплата комунальних послуг за  приготування їжі для особового складу військових формувань</t>
  </si>
  <si>
    <t>до рішення Чорноморської міської ради</t>
  </si>
  <si>
    <t>"Додаток 2 до Програми"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</si>
  <si>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3012,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</si>
  <si>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3012</t>
  </si>
  <si>
    <t>Покращення матеріально-технічного забезпечення військової частини 3012, створення належних умов для виконання покладених обов'язків в умовах особливого періоду воєнного стану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</si>
  <si>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3073,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</si>
  <si>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3073</t>
  </si>
  <si>
    <t>Покращення матеріально-технічного забезпечення військової частини 3073,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</si>
  <si>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А4638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</si>
  <si>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А4638,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</si>
  <si>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А4638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</si>
  <si>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А5057,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</si>
  <si>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А5057</t>
  </si>
  <si>
    <t>Покращення матеріально-технічного забезпечення військової частини А5057, створення належних умов для виконання покладених обов'язків в умовах особливого періоду воєнного стану</t>
  </si>
  <si>
    <t>Покращення матеріально-технічного забезпечення військової частини А4638, створення належних умов для виконання покладених обов'язків в умовах особливого періоду воєнного стану</t>
  </si>
  <si>
    <t>7.</t>
  </si>
  <si>
    <t>8.</t>
  </si>
  <si>
    <t>9.</t>
  </si>
  <si>
    <t>10.</t>
  </si>
  <si>
    <t>11.</t>
  </si>
  <si>
    <t>13.</t>
  </si>
  <si>
    <t>14.</t>
  </si>
  <si>
    <t>Покращення матеріально-технічного забезпечення Управління патрульної поліції в Одеській області, створення належних умов для виконання покладених обов'язків в умовах особливого періоду воєнного стану, забезпечення охорони державного кордону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</si>
  <si>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1472,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</si>
  <si>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1472</t>
  </si>
  <si>
    <t>Покращення матеріально-технічного забезпечення військової частини 1472,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</si>
  <si>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1472 (23 загін Морської охорони Державної прикордонної служби України)</t>
  </si>
  <si>
    <t>Фінансова підтримка військової частини 3012 Національної гвардії України</t>
  </si>
  <si>
    <t>Фінансова підтримка військової частини А5057 (Оперативно-тактичне угруповання "Донецьк")</t>
  </si>
  <si>
    <t>Фінансове управління Чорноморської міської ради Одеського району Одеської області
Департамент патрульної поліції
Управління патрульної поліції в Одеській області</t>
  </si>
  <si>
    <t>Фінансова підтримка військової частини 3073 (Центр спеціального призначення "Омега" Національної гвардії України)</t>
  </si>
  <si>
    <t>Микола МАЛИЙ</t>
  </si>
  <si>
    <t xml:space="preserve">Фінансова підтримка Управління Служби безпеки України в Одеській області </t>
  </si>
  <si>
    <t>Субвенція з місцевого бюджету на виконання програм соціально-економічного розвитку регіонів для матеріально-технічного забезпечення Управління Служби безпеки України в Одеській області  на побудову локальної структурованої кабельної системи адміністративної будівлі Управління</t>
  </si>
  <si>
    <t>Фінансове управління Чорноморської міської ради Одеського району Одеської області
Управління Служби безпеки України в Одеській області</t>
  </si>
  <si>
    <t>Оновлення матеріально-технічної бази  та підвищення рівня ефективності діяльності Управління Служби безпеки України в Одеській області  в умовах особливого періоду воєнного стану, попередження злочинів терористичного характеру</t>
  </si>
  <si>
    <t>Фінансова підтримка Департаменту патрульної поліції Управління патрульної поліції в Одеській області</t>
  </si>
  <si>
    <t>Субвенція з місцевого бюджету на виконання програм соціально-економічного розвитку регіонів для матеріально-технічного забезпечення зведеної стрілецької бригади "Хижак" Департаменту патрульної поліції</t>
  </si>
  <si>
    <t>Фінансова підтримка військової частини 9938 (3 прикордонний загін імені Героя України полковника Євгенія Пікуса Східного регіонального управління Державної прикордонної служби України)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</si>
  <si>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9938,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</si>
  <si>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9938</t>
  </si>
  <si>
    <t>Покращення матеріально-технічного забезпечення військової частини 9938,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</si>
  <si>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А0693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</si>
  <si>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А0693,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</si>
  <si>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А0693</t>
  </si>
  <si>
    <t>Покращення матеріально-технічного забезпечення військової частини А0693,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</si>
  <si>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А1302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</si>
  <si>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А1302,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</si>
  <si>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А1302</t>
  </si>
  <si>
    <t>Покращення матеріально-технічного забезпечення військової частини А1302,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</si>
  <si>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А1619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</si>
  <si>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А1619,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</si>
  <si>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А1619</t>
  </si>
  <si>
    <t>Покращення матеріально-технічного забезпечення військової частини А1619,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</si>
  <si>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3057 Національної гвардії України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</si>
  <si>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3057,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</si>
  <si>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3057</t>
  </si>
  <si>
    <t>Покращення матеріально-технічного забезпечення військової частини 3057, створення належних умов для виконання покладених обов'язків в умовах особливого періоду воєнного стану</t>
  </si>
  <si>
    <t>15.</t>
  </si>
  <si>
    <t>16.</t>
  </si>
  <si>
    <t>17.</t>
  </si>
  <si>
    <t>18.</t>
  </si>
  <si>
    <t>19.</t>
  </si>
  <si>
    <t>Фінансова підтримка Головного управління Національної поліції в Одеської області</t>
  </si>
  <si>
    <t>Покращення матеріально-технічного забезпечення Управління "КОРД" ГУНП в Одеській області, створення належних умов для виконання покладених обов'язків в умовах особливого періоду воєнного стану</t>
  </si>
  <si>
    <t>20.</t>
  </si>
  <si>
    <t>Забезпечення матеріально-технічної бази, військовим обладнанням та технікою військових формувань Збройних Сил України, Сил безпеки і оборони</t>
  </si>
  <si>
    <t>Надання субвенції з  бюджету Чорноморської міської територіальної громади державному бюджету для матеріально-технічного забезпечення:   
- Збройних  Сил України, а також інших утворених відповідно до законів України військових формувань, правоохоронних та розвідувальних органів, органів спеціального призначення з правоохоронними функціями, на які Конституцією та законами України покладено функції із забезпечення оборони держави;
- правоохоронних та розвідувальних органів, державних органів спеціального призначення з правоохоронними функціями, сил цивільного захисту та інших органів, на які Конституцією та законами України покладено функції із забезпечення національної безпеки України</t>
  </si>
  <si>
    <t>Централізоване забезпечення матеріально-технічної бази, військовим обладнанням та технікою військових формувань Збройних Сил України, Сил безпеки і оборони</t>
  </si>
  <si>
    <t>Інша субвенція з місцевого бюджету обласному бюджету Одеської області</t>
  </si>
  <si>
    <t xml:space="preserve">Фінансове управління Чорноморської міської ради Одеського району Одеської області
</t>
  </si>
  <si>
    <t>Субвенція з місцевого бюджету на виконання програм соціально-економічного розвитку регіонів для матеріально-технічного забезпечення Управління “Корпус оперативно-раптової  дії” Головного управління Національної поліції в Одеській області</t>
  </si>
  <si>
    <t>Фінансове управління Чорноморської міської ради Одеського району Одеської області
Головне управління Національної поліції в Одеській області</t>
  </si>
  <si>
    <t>Фінансова підтримка військової частини А4962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</si>
  <si>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А4962,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</si>
  <si>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А4962</t>
  </si>
  <si>
    <t>Покращення матеріально-технічного забезпечення військової частини А4962,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</si>
  <si>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А7382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</si>
  <si>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А7382,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</si>
  <si>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А7382</t>
  </si>
  <si>
    <t>Покращення матеріально-технічного забезпечення військової частини А7382, створення належних умов для виконання покладених обов'язків в умовах особливого періоду воєнного стану</t>
  </si>
  <si>
    <t>21.</t>
  </si>
  <si>
    <t>22.</t>
  </si>
  <si>
    <t>Покращення матеріально-технічного забезпечення БПОП(С)  ГУНП в Одеській області, створення належних умов для виконання покладених обов'язків в умовах особливого періоду воєнного стану</t>
  </si>
  <si>
    <t>Фінансова підтримка 26 прикордонного загону Державної прикордонної служби України (військова частина 2138)</t>
  </si>
  <si>
    <t>Субвенція з місцевого бюджету на виконання програм соціально-економічного розвитку регіонів для матеріально-технічного забезпечення 26 прикордонного загону Державної прикордонної служби України (військова частина 2138),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</si>
  <si>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26 прикордонний загін Державної прикордонної служби України
Військова частина 2138</t>
  </si>
  <si>
    <t>Покращення матеріально-технічного забезпечення 26 прикордонного загону Державної прикордонної служби України (військова частина 2138), створення належних умов для виконання покладених обов'язків в умовах особливого періоду воєнного стану</t>
  </si>
  <si>
    <t>23.</t>
  </si>
  <si>
    <t>Субвенція з місцевого бюджету на виконання програм соціально-економічного розвитку регіонів для матеріально-технічного забезпечення Батальйону поліції особливого призначення (стрілецький) Головного управління Національної поліції в Одеській області</t>
  </si>
  <si>
    <t xml:space="preserve">Начальник відділу взаємодії з правоохоронними органами, органами ДСНС, оборонної роботи </t>
  </si>
  <si>
    <t>Фінансове управління Чорноморської міської ради Одеського району Одеської області
25 прикордонний загін Державної прикордонної служби України
Військова частина 2197</t>
  </si>
  <si>
    <t>Фінансова підтримка військової частини А4055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</si>
  <si>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А4055,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</si>
  <si>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А4055</t>
  </si>
  <si>
    <t>Покращення матеріально-технічного забезпечення військової частини А4055, створення належних умов для виконання покладених обов'язків в умовах особливого періоду воєнного стану</t>
  </si>
  <si>
    <t>24.</t>
  </si>
  <si>
    <t>25.</t>
  </si>
  <si>
    <t>Фінансова підтримка військової частини А0549 (для військової частини А1134)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</si>
  <si>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А0549 (для військової частини А1134),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</si>
  <si>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А0549
Військова частина А1134</t>
  </si>
  <si>
    <t>Покращення матеріально-технічного забезпечення військової частини А1134, створення належних умов для виконання покладених обов'язків в умовах особливого періоду воєнного стану</t>
  </si>
  <si>
    <t>12.</t>
  </si>
  <si>
    <t>26.</t>
  </si>
  <si>
    <t>27.</t>
  </si>
  <si>
    <t>Виконавчий комітет Чорноморської міської ради Одеського району Одеської області</t>
  </si>
  <si>
    <t xml:space="preserve">Стимулювання громадян до участі в посиленні обороноздатності України </t>
  </si>
  <si>
    <t>Фінансова підтримка військової частини А1604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</si>
  <si>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А1604,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</si>
  <si>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А1604</t>
  </si>
  <si>
    <t>Покращення матеріально-технічного забезпечення військової частини А1604,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</si>
  <si>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А4714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</si>
  <si>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А4714,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</si>
  <si>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А4714</t>
  </si>
  <si>
    <t>Покращення матеріально-технічного забезпечення військової частини А4714, створення належних умов для виконання покладених обов'язків в умовах особливого періоду воєнного стану</t>
  </si>
  <si>
    <t>28.</t>
  </si>
  <si>
    <t>29.</t>
  </si>
  <si>
    <t>30.</t>
  </si>
  <si>
    <t>Фінансова підтримка військової частини А4676 оперативно-тактичного угруповання "Старобільськ"</t>
  </si>
  <si>
    <t>Фінансове управління Чорноморської міської ради Одеського району Одеської області
Військова частина А4676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</si>
  <si>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А4676 оперативно-тактичного угруповання "Старобільськ",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</si>
  <si>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військової частини А4676 оперативно-тактичного угруповання "Старобільськ", створення належних умов для виконання покладених обов'язків в умовах особливого періоду воєнного стану</t>
  </si>
  <si>
    <t>Підвищення обороноздатності держави, зокрема виконання оперативних завдань з посилення оборони на території Донецької області - матеріальне заохочення осіб, які відповідно до розпорядчих документів брали участь від Чорноморської міської територіальної громади у виконанні оперативних завдань з посилення оборони на території Донецької області</t>
  </si>
  <si>
    <t>Виплата одноразової матеріальної допомоги  особам, які відповідно до розпорядчих документів, брали  участь  від Чорноморської міської територіальної громади  у  виконанні оперативних завдань з посилення оборони на території Донецької області  із розрахунку 2 500 гривень на добу відповідно до поданої заяви (за окремим розрахунком)</t>
  </si>
  <si>
    <t>Фінансова підтримка військової частини А0216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</si>
  <si>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А0216,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</si>
  <si>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А0216</t>
  </si>
  <si>
    <t>Покращення матеріально-технічного забезпечення військової частини А0216, створення належних умов для виконання покладених обов'язків в умовах особливого періоду воєнного стану</t>
  </si>
  <si>
    <t>Фінансова підтримка 25 прикордонного загону Південного регіонального управління Державної прикордонної служби України (військова частина 2197)</t>
  </si>
  <si>
    <t>Покращення матеріально-технічного забезпечення 25 прикордонного загону Південного регіонального управління Державної прикордонної служби України (військова частина 2197),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</si>
  <si>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А4548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</si>
  <si>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А4548,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</si>
  <si>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А4548</t>
  </si>
  <si>
    <t>Покращення матеріально-технічного забезпечення військової частини А4548, створення належних умов для виконання покладених обов'язків в умовах особливого періоду воєнного стану</t>
  </si>
  <si>
    <t>Разом п.30</t>
  </si>
  <si>
    <t>31.</t>
  </si>
  <si>
    <t>32.</t>
  </si>
  <si>
    <t>Додаток 1</t>
  </si>
  <si>
    <t>"Додаток 1  до Програми"</t>
  </si>
  <si>
    <t xml:space="preserve">Ресурсне забезпечення
Міської цільової програми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 </t>
  </si>
  <si>
    <t>тис.грн</t>
  </si>
  <si>
    <t>Обсяг коштів, які пропонується залучити на виконання Програми</t>
  </si>
  <si>
    <t>Етапи виконання Програми</t>
  </si>
  <si>
    <t>Усього витрат на виконання Програми</t>
  </si>
  <si>
    <t>І</t>
  </si>
  <si>
    <t>Обсяг ресурсів, усього, у тому числі:</t>
  </si>
  <si>
    <t>державний бюджет</t>
  </si>
  <si>
    <t xml:space="preserve"> -</t>
  </si>
  <si>
    <t>обласний бюджет Одеської області</t>
  </si>
  <si>
    <t>бюджет Чорноморської міської територіальної громади</t>
  </si>
  <si>
    <t>кошти не бюджетних джерел</t>
  </si>
  <si>
    <t>інші</t>
  </si>
  <si>
    <t>Начальник відділу взаємодії з правоохоронними органами, органами ДСНС, оборонної роботи виконавчого комітету Чорноморської міської ради Одеського району Одеської області</t>
  </si>
  <si>
    <t>Додаток 2</t>
  </si>
  <si>
    <t>від 19.06.2025 № 879- VIII</t>
  </si>
  <si>
    <t>Субвенція з місцевого бюджету на виконання програм соціально-економічного розвитку регіонів для підвищення спроможності та поліпшення умов несення служби 25 прикордонного загону Південного регіонального управління Державної прикордонної служби України (військова частина 2197) шляхом здійснення заходів з проведення реконструкції за об'єктом Реконструкція комплексу будівель під розміщення прикордонного підрозділу за адресою: ________ та капітального ремонту будівель за адресою: 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</si>
</sst>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0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0" xfId="0" applyFont="1"/>
    <xf numFmtId="0" fontId="3" fillId="0" borderId="0" xfId="0" applyFont="1"/>
    <xf numFmtId="0" fontId="11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165" fontId="0" fillId="0" borderId="0" xfId="0" applyNumberFormat="1"/>
    <xf numFmtId="0" fontId="7" fillId="0" borderId="0" xfId="0" applyFont="1" applyAlignment="1">
      <alignment horizontal="left"/>
    </xf>
    <xf numFmtId="164" fontId="7" fillId="0" borderId="0" xfId="0" applyNumberFormat="1" applyFont="1" applyAlignment="1">
      <alignment horizontal="center"/>
    </xf>
    <xf numFmtId="0" fontId="7" fillId="0" borderId="0" xfId="0" applyFont="1"/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justify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166" fontId="14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center" vertical="center" wrapText="1"/>
    </xf>
    <xf numFmtId="0" fontId="15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0" fontId="8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1"/>
  <sheetViews>
    <sheetView workbookViewId="0">
      <selection activeCell="B3" sqref="B3"/>
    </sheetView>
  </sheetViews>
  <sheetFormatPr defaultRowHeight="14.4" x14ac:dyDescent="0.3"/>
  <cols>
    <col min="1" max="1" width="42.33203125" customWidth="1"/>
    <col min="2" max="2" width="19.33203125" customWidth="1"/>
    <col min="3" max="3" width="21.5546875" customWidth="1"/>
  </cols>
  <sheetData>
    <row r="1" spans="1:18" s="2" customFormat="1" ht="13.2" x14ac:dyDescent="0.25">
      <c r="B1" s="2" t="s">
        <v>185</v>
      </c>
    </row>
    <row r="2" spans="1:18" s="2" customFormat="1" ht="13.2" x14ac:dyDescent="0.25">
      <c r="B2" s="2" t="s">
        <v>48</v>
      </c>
    </row>
    <row r="3" spans="1:18" s="2" customFormat="1" ht="13.2" x14ac:dyDescent="0.25">
      <c r="B3" s="2" t="s">
        <v>202</v>
      </c>
    </row>
    <row r="5" spans="1:18" x14ac:dyDescent="0.3">
      <c r="B5" s="2" t="s">
        <v>186</v>
      </c>
      <c r="C5" s="2"/>
    </row>
    <row r="6" spans="1:18" x14ac:dyDescent="0.3">
      <c r="C6" s="2"/>
      <c r="R6" s="22"/>
    </row>
    <row r="7" spans="1:18" ht="75" customHeight="1" x14ac:dyDescent="0.3">
      <c r="A7" s="44" t="s">
        <v>187</v>
      </c>
      <c r="B7" s="44"/>
      <c r="C7" s="44"/>
    </row>
    <row r="8" spans="1:18" x14ac:dyDescent="0.3">
      <c r="A8" s="23"/>
    </row>
    <row r="9" spans="1:18" x14ac:dyDescent="0.3">
      <c r="C9" s="24" t="s">
        <v>188</v>
      </c>
    </row>
    <row r="10" spans="1:18" ht="15.6" customHeight="1" x14ac:dyDescent="0.3">
      <c r="A10" s="45" t="s">
        <v>189</v>
      </c>
      <c r="B10" s="25" t="s">
        <v>190</v>
      </c>
      <c r="C10" s="45" t="s">
        <v>191</v>
      </c>
    </row>
    <row r="11" spans="1:18" ht="15.6" x14ac:dyDescent="0.3">
      <c r="A11" s="45"/>
      <c r="B11" s="25" t="s">
        <v>192</v>
      </c>
      <c r="C11" s="45"/>
    </row>
    <row r="12" spans="1:18" ht="15.6" x14ac:dyDescent="0.3">
      <c r="A12" s="45"/>
      <c r="B12" s="26" t="s">
        <v>19</v>
      </c>
      <c r="C12" s="45"/>
    </row>
    <row r="13" spans="1:18" ht="15.6" x14ac:dyDescent="0.3">
      <c r="A13" s="27" t="s">
        <v>193</v>
      </c>
      <c r="B13" s="28">
        <f>B16</f>
        <v>102107.7</v>
      </c>
      <c r="C13" s="28">
        <f>C16</f>
        <v>102107.7</v>
      </c>
    </row>
    <row r="14" spans="1:18" ht="15.6" x14ac:dyDescent="0.3">
      <c r="A14" s="27" t="s">
        <v>194</v>
      </c>
      <c r="B14" s="28" t="s">
        <v>195</v>
      </c>
      <c r="C14" s="28" t="s">
        <v>195</v>
      </c>
    </row>
    <row r="15" spans="1:18" ht="15.6" x14ac:dyDescent="0.3">
      <c r="A15" s="27" t="s">
        <v>196</v>
      </c>
      <c r="B15" s="28"/>
      <c r="C15" s="28"/>
    </row>
    <row r="16" spans="1:18" ht="31.2" x14ac:dyDescent="0.3">
      <c r="A16" s="27" t="s">
        <v>197</v>
      </c>
      <c r="B16" s="28">
        <f>100948.7-227+173.8+604.7+500+107.5</f>
        <v>102107.7</v>
      </c>
      <c r="C16" s="28">
        <f>B16</f>
        <v>102107.7</v>
      </c>
    </row>
    <row r="17" spans="1:23" ht="15.6" x14ac:dyDescent="0.3">
      <c r="A17" s="27" t="s">
        <v>198</v>
      </c>
      <c r="B17" s="29"/>
      <c r="C17" s="29"/>
    </row>
    <row r="18" spans="1:23" ht="15.6" x14ac:dyDescent="0.3">
      <c r="A18" s="27" t="s">
        <v>199</v>
      </c>
      <c r="B18" s="29" t="s">
        <v>195</v>
      </c>
      <c r="C18" s="29" t="s">
        <v>195</v>
      </c>
    </row>
    <row r="20" spans="1:23" ht="89.4" customHeight="1" x14ac:dyDescent="0.3">
      <c r="A20" s="30" t="s">
        <v>200</v>
      </c>
      <c r="B20" s="30"/>
      <c r="C20" s="3" t="s">
        <v>79</v>
      </c>
      <c r="D20" s="3"/>
      <c r="E20" s="31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</row>
    <row r="21" spans="1:23" x14ac:dyDescent="0.3">
      <c r="A21" s="1"/>
      <c r="B21" s="1"/>
      <c r="C21" s="1"/>
    </row>
  </sheetData>
  <mergeCells count="3">
    <mergeCell ref="A7:C7"/>
    <mergeCell ref="A10:A12"/>
    <mergeCell ref="C10:C1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8"/>
  <sheetViews>
    <sheetView tabSelected="1" view="pageBreakPreview" topLeftCell="A25" zoomScaleNormal="100" zoomScaleSheetLayoutView="100" workbookViewId="0">
      <selection activeCell="C26" sqref="C26"/>
    </sheetView>
  </sheetViews>
  <sheetFormatPr defaultColWidth="9.109375" defaultRowHeight="14.4" x14ac:dyDescent="0.3"/>
  <cols>
    <col min="1" max="1" width="4.6640625" customWidth="1"/>
    <col min="2" max="3" width="38.6640625" customWidth="1"/>
    <col min="4" max="4" width="11.6640625" customWidth="1"/>
    <col min="5" max="5" width="35.33203125" customWidth="1"/>
    <col min="6" max="6" width="25.109375" customWidth="1"/>
    <col min="7" max="7" width="19.5546875" customWidth="1"/>
    <col min="8" max="8" width="21.44140625" customWidth="1"/>
    <col min="9" max="9" width="10.33203125" bestFit="1" customWidth="1"/>
  </cols>
  <sheetData>
    <row r="1" spans="1:8" x14ac:dyDescent="0.3">
      <c r="G1" s="2" t="s">
        <v>201</v>
      </c>
    </row>
    <row r="2" spans="1:8" x14ac:dyDescent="0.3">
      <c r="G2" s="2" t="s">
        <v>48</v>
      </c>
    </row>
    <row r="3" spans="1:8" x14ac:dyDescent="0.3">
      <c r="G3" s="2" t="s">
        <v>202</v>
      </c>
    </row>
    <row r="4" spans="1:8" x14ac:dyDescent="0.3">
      <c r="G4" s="2"/>
    </row>
    <row r="5" spans="1:8" s="1" customFormat="1" ht="13.8" x14ac:dyDescent="0.25">
      <c r="G5" s="2" t="s">
        <v>49</v>
      </c>
    </row>
    <row r="6" spans="1:8" ht="15" customHeight="1" x14ac:dyDescent="0.3">
      <c r="A6" s="47" t="s">
        <v>8</v>
      </c>
      <c r="B6" s="47"/>
      <c r="C6" s="47"/>
      <c r="D6" s="47"/>
      <c r="E6" s="47"/>
      <c r="F6" s="47"/>
      <c r="G6" s="47"/>
      <c r="H6" s="47"/>
    </row>
    <row r="7" spans="1:8" ht="32.4" customHeight="1" x14ac:dyDescent="0.3">
      <c r="A7" s="48" t="s">
        <v>20</v>
      </c>
      <c r="B7" s="48"/>
      <c r="C7" s="48"/>
      <c r="D7" s="48"/>
      <c r="E7" s="48"/>
      <c r="F7" s="48"/>
      <c r="G7" s="48"/>
      <c r="H7" s="48"/>
    </row>
    <row r="8" spans="1:8" ht="55.2" x14ac:dyDescent="0.3">
      <c r="A8" s="4" t="s">
        <v>5</v>
      </c>
      <c r="B8" s="5" t="s">
        <v>1</v>
      </c>
      <c r="C8" s="5" t="s">
        <v>10</v>
      </c>
      <c r="D8" s="5" t="s">
        <v>2</v>
      </c>
      <c r="E8" s="5" t="s">
        <v>12</v>
      </c>
      <c r="F8" s="5" t="s">
        <v>3</v>
      </c>
      <c r="G8" s="5" t="s">
        <v>9</v>
      </c>
      <c r="H8" s="5" t="s">
        <v>4</v>
      </c>
    </row>
    <row r="9" spans="1:8" ht="96.6" x14ac:dyDescent="0.3">
      <c r="A9" s="50" t="s">
        <v>6</v>
      </c>
      <c r="B9" s="53" t="s">
        <v>21</v>
      </c>
      <c r="C9" s="6" t="s">
        <v>47</v>
      </c>
      <c r="D9" s="5" t="s">
        <v>19</v>
      </c>
      <c r="E9" s="5" t="s">
        <v>46</v>
      </c>
      <c r="F9" s="5" t="s">
        <v>0</v>
      </c>
      <c r="G9" s="7" t="s">
        <v>26</v>
      </c>
      <c r="H9" s="50" t="s">
        <v>22</v>
      </c>
    </row>
    <row r="10" spans="1:8" ht="55.2" x14ac:dyDescent="0.3">
      <c r="A10" s="51"/>
      <c r="B10" s="54"/>
      <c r="C10" s="6" t="s">
        <v>29</v>
      </c>
      <c r="D10" s="5" t="s">
        <v>19</v>
      </c>
      <c r="E10" s="5" t="s">
        <v>13</v>
      </c>
      <c r="F10" s="5" t="s">
        <v>0</v>
      </c>
      <c r="G10" s="8">
        <v>145</v>
      </c>
      <c r="H10" s="51"/>
    </row>
    <row r="11" spans="1:8" ht="41.4" x14ac:dyDescent="0.3">
      <c r="A11" s="51"/>
      <c r="B11" s="54"/>
      <c r="C11" s="56" t="s">
        <v>27</v>
      </c>
      <c r="D11" s="50" t="s">
        <v>19</v>
      </c>
      <c r="E11" s="5" t="s">
        <v>28</v>
      </c>
      <c r="F11" s="5" t="s">
        <v>0</v>
      </c>
      <c r="G11" s="8">
        <f>200.5-121</f>
        <v>79.5</v>
      </c>
      <c r="H11" s="51"/>
    </row>
    <row r="12" spans="1:8" ht="124.2" x14ac:dyDescent="0.3">
      <c r="A12" s="52"/>
      <c r="B12" s="55"/>
      <c r="C12" s="57"/>
      <c r="D12" s="52"/>
      <c r="E12" s="5" t="s">
        <v>45</v>
      </c>
      <c r="F12" s="5" t="s">
        <v>0</v>
      </c>
      <c r="G12" s="8">
        <f>200-106</f>
        <v>94</v>
      </c>
      <c r="H12" s="52"/>
    </row>
    <row r="13" spans="1:8" s="12" customFormat="1" ht="110.4" x14ac:dyDescent="0.3">
      <c r="A13" s="9" t="s">
        <v>11</v>
      </c>
      <c r="B13" s="10" t="s">
        <v>15</v>
      </c>
      <c r="C13" s="10" t="s">
        <v>18</v>
      </c>
      <c r="D13" s="9" t="s">
        <v>19</v>
      </c>
      <c r="E13" s="9" t="s">
        <v>16</v>
      </c>
      <c r="F13" s="9" t="s">
        <v>0</v>
      </c>
      <c r="G13" s="11">
        <f>403.2+173.8+604.7</f>
        <v>1181.7</v>
      </c>
      <c r="H13" s="9" t="s">
        <v>17</v>
      </c>
    </row>
    <row r="14" spans="1:8" s="39" customFormat="1" ht="289.8" x14ac:dyDescent="0.3">
      <c r="A14" s="33" t="s">
        <v>14</v>
      </c>
      <c r="B14" s="40" t="s">
        <v>23</v>
      </c>
      <c r="C14" s="40" t="s">
        <v>115</v>
      </c>
      <c r="D14" s="33" t="s">
        <v>19</v>
      </c>
      <c r="E14" s="33" t="s">
        <v>25</v>
      </c>
      <c r="F14" s="33" t="s">
        <v>0</v>
      </c>
      <c r="G14" s="42">
        <f>100000-4000-11500-5000-2000-8650.823-10000-7500-3500-5500-2080-6300-3500</f>
        <v>30469.176999999996</v>
      </c>
      <c r="H14" s="33" t="s">
        <v>24</v>
      </c>
    </row>
    <row r="15" spans="1:8" s="39" customFormat="1" ht="138" x14ac:dyDescent="0.3">
      <c r="A15" s="33" t="s">
        <v>30</v>
      </c>
      <c r="B15" s="40" t="s">
        <v>172</v>
      </c>
      <c r="C15" s="35" t="s">
        <v>173</v>
      </c>
      <c r="D15" s="33" t="s">
        <v>19</v>
      </c>
      <c r="E15" s="36" t="s">
        <v>174</v>
      </c>
      <c r="F15" s="37" t="s">
        <v>0</v>
      </c>
      <c r="G15" s="42">
        <v>1500</v>
      </c>
      <c r="H15" s="36" t="s">
        <v>175</v>
      </c>
    </row>
    <row r="16" spans="1:8" s="12" customFormat="1" ht="138" x14ac:dyDescent="0.3">
      <c r="A16" s="9" t="s">
        <v>31</v>
      </c>
      <c r="B16" s="13" t="s">
        <v>33</v>
      </c>
      <c r="C16" s="6" t="s">
        <v>34</v>
      </c>
      <c r="D16" s="5" t="s">
        <v>19</v>
      </c>
      <c r="E16" s="5" t="s">
        <v>35</v>
      </c>
      <c r="F16" s="14" t="s">
        <v>0</v>
      </c>
      <c r="G16" s="8">
        <f>1500+1000</f>
        <v>2500</v>
      </c>
      <c r="H16" s="5" t="s">
        <v>36</v>
      </c>
    </row>
    <row r="17" spans="1:8" s="12" customFormat="1" ht="138" x14ac:dyDescent="0.3">
      <c r="A17" s="9" t="s">
        <v>32</v>
      </c>
      <c r="B17" s="13" t="s">
        <v>146</v>
      </c>
      <c r="C17" s="6" t="s">
        <v>147</v>
      </c>
      <c r="D17" s="5" t="s">
        <v>19</v>
      </c>
      <c r="E17" s="5" t="s">
        <v>148</v>
      </c>
      <c r="F17" s="14" t="s">
        <v>0</v>
      </c>
      <c r="G17" s="8">
        <v>1080</v>
      </c>
      <c r="H17" s="5" t="s">
        <v>149</v>
      </c>
    </row>
    <row r="18" spans="1:8" s="12" customFormat="1" ht="138" x14ac:dyDescent="0.3">
      <c r="A18" s="9" t="s">
        <v>63</v>
      </c>
      <c r="B18" s="13" t="s">
        <v>37</v>
      </c>
      <c r="C18" s="6" t="s">
        <v>38</v>
      </c>
      <c r="D18" s="5" t="s">
        <v>19</v>
      </c>
      <c r="E18" s="5" t="s">
        <v>39</v>
      </c>
      <c r="F18" s="14" t="s">
        <v>0</v>
      </c>
      <c r="G18" s="8">
        <v>1000</v>
      </c>
      <c r="H18" s="5" t="s">
        <v>40</v>
      </c>
    </row>
    <row r="19" spans="1:8" s="12" customFormat="1" ht="138" x14ac:dyDescent="0.3">
      <c r="A19" s="9" t="s">
        <v>64</v>
      </c>
      <c r="B19" s="13" t="s">
        <v>90</v>
      </c>
      <c r="C19" s="6" t="s">
        <v>91</v>
      </c>
      <c r="D19" s="5" t="s">
        <v>19</v>
      </c>
      <c r="E19" s="5" t="s">
        <v>92</v>
      </c>
      <c r="F19" s="14" t="s">
        <v>0</v>
      </c>
      <c r="G19" s="8">
        <v>500</v>
      </c>
      <c r="H19" s="5" t="s">
        <v>93</v>
      </c>
    </row>
    <row r="20" spans="1:8" s="12" customFormat="1" ht="138" x14ac:dyDescent="0.3">
      <c r="A20" s="9" t="s">
        <v>65</v>
      </c>
      <c r="B20" s="13" t="s">
        <v>94</v>
      </c>
      <c r="C20" s="6" t="s">
        <v>95</v>
      </c>
      <c r="D20" s="5" t="s">
        <v>19</v>
      </c>
      <c r="E20" s="5" t="s">
        <v>96</v>
      </c>
      <c r="F20" s="14" t="s">
        <v>0</v>
      </c>
      <c r="G20" s="8">
        <f>1000+1000</f>
        <v>2000</v>
      </c>
      <c r="H20" s="5" t="s">
        <v>97</v>
      </c>
    </row>
    <row r="21" spans="1:8" s="39" customFormat="1" ht="138" x14ac:dyDescent="0.3">
      <c r="A21" s="33" t="s">
        <v>66</v>
      </c>
      <c r="B21" s="34" t="s">
        <v>74</v>
      </c>
      <c r="C21" s="35" t="s">
        <v>71</v>
      </c>
      <c r="D21" s="36" t="s">
        <v>19</v>
      </c>
      <c r="E21" s="36" t="s">
        <v>72</v>
      </c>
      <c r="F21" s="37" t="s">
        <v>0</v>
      </c>
      <c r="G21" s="38">
        <f>1000</f>
        <v>1000</v>
      </c>
      <c r="H21" s="36" t="s">
        <v>73</v>
      </c>
    </row>
    <row r="22" spans="1:8" s="12" customFormat="1" ht="138" x14ac:dyDescent="0.3">
      <c r="A22" s="9" t="s">
        <v>67</v>
      </c>
      <c r="B22" s="13" t="s">
        <v>155</v>
      </c>
      <c r="C22" s="6" t="s">
        <v>156</v>
      </c>
      <c r="D22" s="5" t="s">
        <v>19</v>
      </c>
      <c r="E22" s="5" t="s">
        <v>157</v>
      </c>
      <c r="F22" s="14" t="s">
        <v>0</v>
      </c>
      <c r="G22" s="8">
        <v>1800</v>
      </c>
      <c r="H22" s="5" t="s">
        <v>158</v>
      </c>
    </row>
    <row r="23" spans="1:8" s="12" customFormat="1" ht="138" x14ac:dyDescent="0.3">
      <c r="A23" s="9" t="s">
        <v>150</v>
      </c>
      <c r="B23" s="13" t="s">
        <v>98</v>
      </c>
      <c r="C23" s="6" t="s">
        <v>99</v>
      </c>
      <c r="D23" s="5" t="s">
        <v>19</v>
      </c>
      <c r="E23" s="5" t="s">
        <v>100</v>
      </c>
      <c r="F23" s="14" t="s">
        <v>0</v>
      </c>
      <c r="G23" s="8">
        <v>1000</v>
      </c>
      <c r="H23" s="5" t="s">
        <v>101</v>
      </c>
    </row>
    <row r="24" spans="1:8" s="12" customFormat="1" ht="193.2" x14ac:dyDescent="0.3">
      <c r="A24" s="9" t="s">
        <v>68</v>
      </c>
      <c r="B24" s="13" t="s">
        <v>132</v>
      </c>
      <c r="C24" s="6" t="s">
        <v>133</v>
      </c>
      <c r="D24" s="5" t="s">
        <v>19</v>
      </c>
      <c r="E24" s="5" t="s">
        <v>134</v>
      </c>
      <c r="F24" s="14" t="s">
        <v>0</v>
      </c>
      <c r="G24" s="7">
        <v>3500</v>
      </c>
      <c r="H24" s="5" t="s">
        <v>135</v>
      </c>
    </row>
    <row r="25" spans="1:8" s="39" customFormat="1" ht="220.8" x14ac:dyDescent="0.3">
      <c r="A25" s="33" t="s">
        <v>69</v>
      </c>
      <c r="B25" s="40" t="s">
        <v>176</v>
      </c>
      <c r="C25" s="40" t="s">
        <v>203</v>
      </c>
      <c r="D25" s="33" t="s">
        <v>19</v>
      </c>
      <c r="E25" s="33" t="s">
        <v>139</v>
      </c>
      <c r="F25" s="33" t="s">
        <v>0</v>
      </c>
      <c r="G25" s="43">
        <v>2000</v>
      </c>
      <c r="H25" s="33" t="s">
        <v>177</v>
      </c>
    </row>
    <row r="26" spans="1:8" s="12" customFormat="1" ht="138" x14ac:dyDescent="0.3">
      <c r="A26" s="9" t="s">
        <v>106</v>
      </c>
      <c r="B26" s="13" t="s">
        <v>75</v>
      </c>
      <c r="C26" s="6" t="s">
        <v>50</v>
      </c>
      <c r="D26" s="5" t="s">
        <v>19</v>
      </c>
      <c r="E26" s="5" t="s">
        <v>51</v>
      </c>
      <c r="F26" s="14" t="s">
        <v>0</v>
      </c>
      <c r="G26" s="8">
        <v>3000</v>
      </c>
      <c r="H26" s="5" t="s">
        <v>52</v>
      </c>
    </row>
    <row r="27" spans="1:8" s="12" customFormat="1" ht="138" x14ac:dyDescent="0.3">
      <c r="A27" s="9" t="s">
        <v>107</v>
      </c>
      <c r="B27" s="13" t="s">
        <v>43</v>
      </c>
      <c r="C27" s="6" t="s">
        <v>41</v>
      </c>
      <c r="D27" s="5" t="s">
        <v>19</v>
      </c>
      <c r="E27" s="5" t="s">
        <v>44</v>
      </c>
      <c r="F27" s="14" t="s">
        <v>0</v>
      </c>
      <c r="G27" s="8">
        <f>1500+1000</f>
        <v>2500</v>
      </c>
      <c r="H27" s="5" t="s">
        <v>42</v>
      </c>
    </row>
    <row r="28" spans="1:8" s="12" customFormat="1" ht="138" x14ac:dyDescent="0.3">
      <c r="A28" s="9" t="s">
        <v>108</v>
      </c>
      <c r="B28" s="13" t="s">
        <v>102</v>
      </c>
      <c r="C28" s="6" t="s">
        <v>103</v>
      </c>
      <c r="D28" s="5" t="s">
        <v>19</v>
      </c>
      <c r="E28" s="5" t="s">
        <v>104</v>
      </c>
      <c r="F28" s="14" t="s">
        <v>0</v>
      </c>
      <c r="G28" s="8">
        <v>1000</v>
      </c>
      <c r="H28" s="5" t="s">
        <v>105</v>
      </c>
    </row>
    <row r="29" spans="1:8" s="12" customFormat="1" ht="138" x14ac:dyDescent="0.3">
      <c r="A29" s="9" t="s">
        <v>109</v>
      </c>
      <c r="B29" s="13" t="s">
        <v>78</v>
      </c>
      <c r="C29" s="6" t="s">
        <v>53</v>
      </c>
      <c r="D29" s="5" t="s">
        <v>19</v>
      </c>
      <c r="E29" s="5" t="s">
        <v>54</v>
      </c>
      <c r="F29" s="14" t="s">
        <v>0</v>
      </c>
      <c r="G29" s="8">
        <v>1500</v>
      </c>
      <c r="H29" s="5" t="s">
        <v>55</v>
      </c>
    </row>
    <row r="30" spans="1:8" s="12" customFormat="1" ht="138" x14ac:dyDescent="0.3">
      <c r="A30" s="9" t="s">
        <v>110</v>
      </c>
      <c r="B30" s="13" t="s">
        <v>140</v>
      </c>
      <c r="C30" s="6" t="s">
        <v>141</v>
      </c>
      <c r="D30" s="5" t="s">
        <v>19</v>
      </c>
      <c r="E30" s="5" t="s">
        <v>142</v>
      </c>
      <c r="F30" s="14" t="s">
        <v>0</v>
      </c>
      <c r="G30" s="8">
        <v>1000</v>
      </c>
      <c r="H30" s="5" t="s">
        <v>143</v>
      </c>
    </row>
    <row r="31" spans="1:8" s="39" customFormat="1" ht="138" x14ac:dyDescent="0.3">
      <c r="A31" s="33" t="s">
        <v>113</v>
      </c>
      <c r="B31" s="34" t="s">
        <v>178</v>
      </c>
      <c r="C31" s="35" t="s">
        <v>179</v>
      </c>
      <c r="D31" s="36" t="s">
        <v>19</v>
      </c>
      <c r="E31" s="36" t="s">
        <v>180</v>
      </c>
      <c r="F31" s="37" t="s">
        <v>0</v>
      </c>
      <c r="G31" s="38">
        <v>2000</v>
      </c>
      <c r="H31" s="36" t="s">
        <v>181</v>
      </c>
    </row>
    <row r="32" spans="1:8" s="12" customFormat="1" ht="138" x14ac:dyDescent="0.3">
      <c r="A32" s="9" t="s">
        <v>129</v>
      </c>
      <c r="B32" s="13" t="s">
        <v>56</v>
      </c>
      <c r="C32" s="6" t="s">
        <v>57</v>
      </c>
      <c r="D32" s="5" t="s">
        <v>19</v>
      </c>
      <c r="E32" s="5" t="s">
        <v>58</v>
      </c>
      <c r="F32" s="14" t="s">
        <v>0</v>
      </c>
      <c r="G32" s="8">
        <v>3000</v>
      </c>
      <c r="H32" s="5" t="s">
        <v>62</v>
      </c>
    </row>
    <row r="33" spans="1:9" s="12" customFormat="1" ht="193.2" x14ac:dyDescent="0.3">
      <c r="A33" s="9" t="s">
        <v>130</v>
      </c>
      <c r="B33" s="13" t="s">
        <v>166</v>
      </c>
      <c r="C33" s="6" t="s">
        <v>168</v>
      </c>
      <c r="D33" s="5" t="s">
        <v>19</v>
      </c>
      <c r="E33" s="5" t="s">
        <v>167</v>
      </c>
      <c r="F33" s="14" t="s">
        <v>0</v>
      </c>
      <c r="G33" s="8">
        <v>500</v>
      </c>
      <c r="H33" s="5" t="s">
        <v>169</v>
      </c>
    </row>
    <row r="34" spans="1:9" s="12" customFormat="1" ht="138" x14ac:dyDescent="0.3">
      <c r="A34" s="9" t="s">
        <v>136</v>
      </c>
      <c r="B34" s="13" t="s">
        <v>159</v>
      </c>
      <c r="C34" s="6" t="s">
        <v>160</v>
      </c>
      <c r="D34" s="5" t="s">
        <v>19</v>
      </c>
      <c r="E34" s="5" t="s">
        <v>161</v>
      </c>
      <c r="F34" s="14" t="s">
        <v>0</v>
      </c>
      <c r="G34" s="8">
        <v>1000</v>
      </c>
      <c r="H34" s="5" t="s">
        <v>162</v>
      </c>
    </row>
    <row r="35" spans="1:9" s="12" customFormat="1" ht="138" x14ac:dyDescent="0.3">
      <c r="A35" s="9" t="s">
        <v>144</v>
      </c>
      <c r="B35" s="13" t="s">
        <v>121</v>
      </c>
      <c r="C35" s="6" t="s">
        <v>122</v>
      </c>
      <c r="D35" s="5" t="s">
        <v>19</v>
      </c>
      <c r="E35" s="5" t="s">
        <v>123</v>
      </c>
      <c r="F35" s="14" t="s">
        <v>0</v>
      </c>
      <c r="G35" s="8">
        <v>3000</v>
      </c>
      <c r="H35" s="5" t="s">
        <v>124</v>
      </c>
    </row>
    <row r="36" spans="1:9" s="12" customFormat="1" ht="138" x14ac:dyDescent="0.3">
      <c r="A36" s="9" t="s">
        <v>145</v>
      </c>
      <c r="B36" s="13" t="s">
        <v>76</v>
      </c>
      <c r="C36" s="6" t="s">
        <v>59</v>
      </c>
      <c r="D36" s="5" t="s">
        <v>19</v>
      </c>
      <c r="E36" s="5" t="s">
        <v>60</v>
      </c>
      <c r="F36" s="14" t="s">
        <v>0</v>
      </c>
      <c r="G36" s="8">
        <v>2000</v>
      </c>
      <c r="H36" s="5" t="s">
        <v>61</v>
      </c>
    </row>
    <row r="37" spans="1:9" s="39" customFormat="1" ht="138" x14ac:dyDescent="0.3">
      <c r="A37" s="33" t="s">
        <v>151</v>
      </c>
      <c r="B37" s="34" t="s">
        <v>125</v>
      </c>
      <c r="C37" s="35" t="s">
        <v>126</v>
      </c>
      <c r="D37" s="36" t="s">
        <v>19</v>
      </c>
      <c r="E37" s="36" t="s">
        <v>127</v>
      </c>
      <c r="F37" s="37" t="s">
        <v>0</v>
      </c>
      <c r="G37" s="38">
        <f>1500+1500+2000</f>
        <v>5000</v>
      </c>
      <c r="H37" s="36" t="s">
        <v>128</v>
      </c>
    </row>
    <row r="38" spans="1:9" s="12" customFormat="1" ht="138" x14ac:dyDescent="0.3">
      <c r="A38" s="9" t="s">
        <v>152</v>
      </c>
      <c r="B38" s="13" t="s">
        <v>86</v>
      </c>
      <c r="C38" s="6" t="s">
        <v>87</v>
      </c>
      <c r="D38" s="5" t="s">
        <v>19</v>
      </c>
      <c r="E38" s="5" t="s">
        <v>88</v>
      </c>
      <c r="F38" s="14" t="s">
        <v>0</v>
      </c>
      <c r="G38" s="8">
        <v>1000</v>
      </c>
      <c r="H38" s="5" t="s">
        <v>89</v>
      </c>
    </row>
    <row r="39" spans="1:9" s="12" customFormat="1" ht="193.2" x14ac:dyDescent="0.3">
      <c r="A39" s="9" t="s">
        <v>163</v>
      </c>
      <c r="B39" s="13" t="s">
        <v>80</v>
      </c>
      <c r="C39" s="6" t="s">
        <v>81</v>
      </c>
      <c r="D39" s="5" t="s">
        <v>19</v>
      </c>
      <c r="E39" s="5" t="s">
        <v>82</v>
      </c>
      <c r="F39" s="14" t="s">
        <v>0</v>
      </c>
      <c r="G39" s="8">
        <v>5000</v>
      </c>
      <c r="H39" s="5" t="s">
        <v>83</v>
      </c>
    </row>
    <row r="40" spans="1:9" s="12" customFormat="1" ht="179.4" x14ac:dyDescent="0.3">
      <c r="A40" s="9" t="s">
        <v>164</v>
      </c>
      <c r="B40" s="13" t="s">
        <v>84</v>
      </c>
      <c r="C40" s="6" t="s">
        <v>85</v>
      </c>
      <c r="D40" s="5" t="s">
        <v>19</v>
      </c>
      <c r="E40" s="5" t="s">
        <v>77</v>
      </c>
      <c r="F40" s="14" t="s">
        <v>0</v>
      </c>
      <c r="G40" s="8">
        <v>2000</v>
      </c>
      <c r="H40" s="5" t="s">
        <v>70</v>
      </c>
    </row>
    <row r="41" spans="1:9" s="12" customFormat="1" ht="151.80000000000001" x14ac:dyDescent="0.3">
      <c r="A41" s="58" t="s">
        <v>165</v>
      </c>
      <c r="B41" s="53" t="s">
        <v>111</v>
      </c>
      <c r="C41" s="6" t="s">
        <v>119</v>
      </c>
      <c r="D41" s="5" t="s">
        <v>19</v>
      </c>
      <c r="E41" s="5" t="s">
        <v>120</v>
      </c>
      <c r="F41" s="14" t="s">
        <v>0</v>
      </c>
      <c r="G41" s="8">
        <v>5150.8230000000003</v>
      </c>
      <c r="H41" s="5" t="s">
        <v>112</v>
      </c>
    </row>
    <row r="42" spans="1:9" s="12" customFormat="1" ht="138" x14ac:dyDescent="0.3">
      <c r="A42" s="59"/>
      <c r="B42" s="54"/>
      <c r="C42" s="6" t="s">
        <v>137</v>
      </c>
      <c r="D42" s="5" t="s">
        <v>19</v>
      </c>
      <c r="E42" s="5" t="s">
        <v>120</v>
      </c>
      <c r="F42" s="14" t="s">
        <v>0</v>
      </c>
      <c r="G42" s="8">
        <v>3000</v>
      </c>
      <c r="H42" s="5" t="s">
        <v>131</v>
      </c>
    </row>
    <row r="43" spans="1:9" s="12" customFormat="1" x14ac:dyDescent="0.3">
      <c r="A43" s="60"/>
      <c r="B43" s="55"/>
      <c r="C43" s="6" t="s">
        <v>182</v>
      </c>
      <c r="D43" s="5"/>
      <c r="E43" s="5"/>
      <c r="F43" s="14"/>
      <c r="G43" s="8">
        <f>G41+G42</f>
        <v>8150.8230000000003</v>
      </c>
      <c r="H43" s="5"/>
    </row>
    <row r="44" spans="1:9" s="12" customFormat="1" ht="110.4" x14ac:dyDescent="0.3">
      <c r="A44" s="9" t="s">
        <v>183</v>
      </c>
      <c r="B44" s="6" t="s">
        <v>116</v>
      </c>
      <c r="C44" s="6" t="s">
        <v>117</v>
      </c>
      <c r="D44" s="5" t="s">
        <v>19</v>
      </c>
      <c r="E44" s="5" t="s">
        <v>118</v>
      </c>
      <c r="F44" s="14" t="s">
        <v>0</v>
      </c>
      <c r="G44" s="8">
        <v>10000</v>
      </c>
      <c r="H44" s="5" t="s">
        <v>114</v>
      </c>
    </row>
    <row r="45" spans="1:9" s="39" customFormat="1" ht="138" x14ac:dyDescent="0.3">
      <c r="A45" s="33" t="s">
        <v>184</v>
      </c>
      <c r="B45" s="35" t="s">
        <v>170</v>
      </c>
      <c r="C45" s="40" t="s">
        <v>171</v>
      </c>
      <c r="D45" s="36" t="s">
        <v>19</v>
      </c>
      <c r="E45" s="41" t="s">
        <v>153</v>
      </c>
      <c r="F45" s="37" t="s">
        <v>0</v>
      </c>
      <c r="G45" s="38">
        <f>500+107.5</f>
        <v>607.5</v>
      </c>
      <c r="H45" s="36" t="s">
        <v>154</v>
      </c>
    </row>
    <row r="46" spans="1:9" ht="16.2" customHeight="1" x14ac:dyDescent="0.3">
      <c r="A46" s="49" t="s">
        <v>7</v>
      </c>
      <c r="B46" s="49"/>
      <c r="C46" s="49"/>
      <c r="D46" s="49"/>
      <c r="E46" s="49"/>
      <c r="F46" s="49"/>
      <c r="G46" s="15">
        <f>SUM(G10:G45)-G43</f>
        <v>102107.7</v>
      </c>
      <c r="H46" s="16"/>
      <c r="I46" s="17"/>
    </row>
    <row r="47" spans="1:9" ht="16.2" customHeight="1" x14ac:dyDescent="0.3">
      <c r="A47" s="18"/>
      <c r="B47" s="18"/>
      <c r="C47" s="18"/>
      <c r="D47" s="18"/>
      <c r="E47" s="18"/>
      <c r="F47" s="18"/>
      <c r="G47" s="19"/>
      <c r="H47" s="20"/>
    </row>
    <row r="48" spans="1:9" ht="46.95" customHeight="1" x14ac:dyDescent="0.3">
      <c r="B48" s="46" t="s">
        <v>138</v>
      </c>
      <c r="C48" s="46"/>
      <c r="D48" s="21"/>
      <c r="E48" s="21"/>
      <c r="G48" s="3" t="s">
        <v>79</v>
      </c>
    </row>
  </sheetData>
  <mergeCells count="11">
    <mergeCell ref="B48:C48"/>
    <mergeCell ref="A6:H6"/>
    <mergeCell ref="A7:H7"/>
    <mergeCell ref="A46:F46"/>
    <mergeCell ref="A9:A12"/>
    <mergeCell ref="B9:B12"/>
    <mergeCell ref="H9:H12"/>
    <mergeCell ref="C11:C12"/>
    <mergeCell ref="D11:D12"/>
    <mergeCell ref="A41:A43"/>
    <mergeCell ref="B41:B43"/>
  </mergeCells>
  <pageMargins left="0.39370078740157483" right="0.19685039370078741" top="0.19685039370078741" bottom="0.19685039370078741" header="0.31496062992125984" footer="0.31496062992125984"/>
  <pageSetup paperSize="9" scale="72" fitToHeight="1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Ресурсне забезп.</vt:lpstr>
      <vt:lpstr>Перелік заходів</vt:lpstr>
      <vt:lpstr>'Перелік заходів'!Заголовки_для_друку</vt:lpstr>
      <vt:lpstr>'Перелік заходів'!Область_друку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2025-06-20T05:16:53Z</dcterms:modified>
</cp:coreProperties>
</file>