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6\ПРОГНОЗ 2026-2028\ПРОЕКТ РІШЕННЯ_ПРОГНОЗ\виконком 2026-2028\"/>
    </mc:Choice>
  </mc:AlternateContent>
  <bookViews>
    <workbookView xWindow="0" yWindow="0" windowWidth="23040" windowHeight="9384"/>
  </bookViews>
  <sheets>
    <sheet name="Аркуш1" sheetId="1" r:id="rId1"/>
  </sheets>
  <definedNames>
    <definedName name="_xlnm.Print_Titles" localSheetId="0">Аркуш1!$7:$8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J32" i="1"/>
  <c r="H32" i="1"/>
  <c r="J19" i="1"/>
  <c r="E20" i="1"/>
  <c r="I19" i="1"/>
  <c r="H19" i="1"/>
  <c r="E19" i="1" l="1"/>
  <c r="I30" i="1"/>
  <c r="J30" i="1"/>
  <c r="H30" i="1"/>
  <c r="E31" i="1"/>
  <c r="I28" i="1"/>
  <c r="J28" i="1"/>
  <c r="H28" i="1"/>
  <c r="E29" i="1"/>
  <c r="J26" i="1"/>
  <c r="I26" i="1"/>
  <c r="E27" i="1"/>
  <c r="H18" i="1"/>
  <c r="H16" i="1" s="1"/>
  <c r="E25" i="1"/>
  <c r="I24" i="1"/>
  <c r="J24" i="1"/>
  <c r="H24" i="1"/>
  <c r="I21" i="1"/>
  <c r="J21" i="1"/>
  <c r="H21" i="1"/>
  <c r="I16" i="1"/>
  <c r="J16" i="1"/>
  <c r="I14" i="1"/>
  <c r="J14" i="1"/>
  <c r="I11" i="1"/>
  <c r="J11" i="1"/>
  <c r="H11" i="1"/>
  <c r="I9" i="1"/>
  <c r="J9" i="1"/>
  <c r="H9" i="1"/>
  <c r="E22" i="1"/>
  <c r="E23" i="1"/>
  <c r="E17" i="1"/>
  <c r="E15" i="1"/>
  <c r="E12" i="1"/>
  <c r="E13" i="1"/>
  <c r="E10" i="1"/>
  <c r="E32" i="1" l="1"/>
  <c r="E30" i="1"/>
  <c r="E18" i="1"/>
  <c r="E28" i="1"/>
  <c r="E26" i="1"/>
  <c r="E24" i="1"/>
  <c r="E21" i="1"/>
  <c r="E16" i="1"/>
  <c r="E14" i="1"/>
  <c r="E11" i="1"/>
  <c r="E9" i="1"/>
</calcChain>
</file>

<file path=xl/sharedStrings.xml><?xml version="1.0" encoding="utf-8"?>
<sst xmlns="http://schemas.openxmlformats.org/spreadsheetml/2006/main" count="72" uniqueCount="62">
  <si>
    <t>(код бюджету)</t>
  </si>
  <si>
    <t>Галузь (сектор), в т.ч. основні (пріоритетні) напрями публічних інвестицій</t>
  </si>
  <si>
    <t>Найменування документа стратегічного планування (програмного документа)</t>
  </si>
  <si>
    <t>Загальний обсяг публічних інвестицій в розрізі галузей (секторів)</t>
  </si>
  <si>
    <t>2024 рік (звіт)</t>
  </si>
  <si>
    <t>2025 рік (затверджено)</t>
  </si>
  <si>
    <t>2026 рік (план)</t>
  </si>
  <si>
    <t>2027 рік (план)</t>
  </si>
  <si>
    <t>2028 рік (план)</t>
  </si>
  <si>
    <t>Х</t>
  </si>
  <si>
    <t>Додаток 9</t>
  </si>
  <si>
    <t>Охорона здоров'я</t>
  </si>
  <si>
    <t>Державна стратегія регіонального розвитку на 2021-2027 роки, затверджена постановою Кабінету Міністрів України від 05.08.2020р. № 695
Стратегія розвитку Одеської області на період 2021–2027 років в редакції затвердженої рішенням Одеської обласної ради від 06.06.2025 № 768-VIII
Стратегія розвитку Чорноморської міської територіальної громади до 2027 року (з перспективою дії до 2034 року), проект якої розробляється згідно рішення Чорноморської міської ради Одеського району Одеської області від 23.12.2024 № 759-VIII</t>
  </si>
  <si>
    <t>Начальник фінансового управління Чорноморської міської ради Одеського району Одеської області</t>
  </si>
  <si>
    <t>Ольга ЯКОВЕНКО</t>
  </si>
  <si>
    <t>(підпис)</t>
  </si>
  <si>
    <t>Власне ім'я ПРІЗВИЩЕ</t>
  </si>
  <si>
    <t>Освіта і наука</t>
  </si>
  <si>
    <t>Культура та інформація</t>
  </si>
  <si>
    <t>Муніципальна інфраструктура та послуги</t>
  </si>
  <si>
    <t>Громадська безпека</t>
  </si>
  <si>
    <t>Довкілля</t>
  </si>
  <si>
    <t>Економічна діяльність</t>
  </si>
  <si>
    <t>Енергетика</t>
  </si>
  <si>
    <t>Спорт та фізичне виховання</t>
  </si>
  <si>
    <t>1558900000</t>
  </si>
  <si>
    <t xml:space="preserve">до Прогнозу бюджету </t>
  </si>
  <si>
    <t>Чорноморської міської територіальної громади</t>
  </si>
  <si>
    <t>Код відомчої класифікації</t>
  </si>
  <si>
    <t>02</t>
  </si>
  <si>
    <t>06</t>
  </si>
  <si>
    <t>№ з/п</t>
  </si>
  <si>
    <t>1.1.</t>
  </si>
  <si>
    <t>2.1.</t>
  </si>
  <si>
    <t>2.2.</t>
  </si>
  <si>
    <t>3.1.</t>
  </si>
  <si>
    <t>4.1.</t>
  </si>
  <si>
    <t>4.2.</t>
  </si>
  <si>
    <t>Реконструкції, капітальні ремонти міських комунікацій</t>
  </si>
  <si>
    <t>5.1.</t>
  </si>
  <si>
    <t>Забезпечення безпечного освітнього процесу</t>
  </si>
  <si>
    <t>Забезпечення безпеки цивільного населення</t>
  </si>
  <si>
    <t>6.1.</t>
  </si>
  <si>
    <t>Захист берегової лінії від руйнування, спричиненого природними факторами</t>
  </si>
  <si>
    <t>7.1.</t>
  </si>
  <si>
    <t>8.1.</t>
  </si>
  <si>
    <t>Будівництво будівлі з улаштуванням  газопоршневої когенераційної установки (джерела резервного живлення)</t>
  </si>
  <si>
    <t>9.1.</t>
  </si>
  <si>
    <t>10.1.</t>
  </si>
  <si>
    <t xml:space="preserve">  </t>
  </si>
  <si>
    <t>Обсяг публічних інвестицій на підготовку та реалізацію публічних інвестиційних проектів та програм публічних інвестицій з урахуванням середньострокового плану пріоритетних публічних інвестицій бюджету Чорноморської міської територіальної громади</t>
  </si>
  <si>
    <t>Забезпечення безперебійної роботи закладів охорони здоров'я, матеріально-технічне оснащення, капітальний ремонт, будівництво, реконструкція установ охорони здоров'я</t>
  </si>
  <si>
    <t xml:space="preserve">Забезпечення співфінансування заходів, що реалізуються за рахунок субвенцій з державного бюджету </t>
  </si>
  <si>
    <t>Матеріально-технічне забезпечення закладів освіти, модернізація основних засобів, капітальний ремонт, реконструкція закладів освіти</t>
  </si>
  <si>
    <t>Модернізація закладів культури, розвиток культури</t>
  </si>
  <si>
    <t>Проведення капітальних ремонтів, реконструкція, модернізація об'єктів комунальної власності, багатоквартирних житлових будинків, ліфтового господарства та іншого майна, благоустрій територій</t>
  </si>
  <si>
    <t>Формування спроможної мережі закладів загальної середньої освіти, будівництво інших закладів комунальної власності</t>
  </si>
  <si>
    <t>Розвиток та модернізація об'єктів фізичної культури та спорту</t>
  </si>
  <si>
    <t>Транспорт</t>
  </si>
  <si>
    <t>5.</t>
  </si>
  <si>
    <t>6.2.</t>
  </si>
  <si>
    <t>Ремонт вулиць та доріг, безбар'єрність, безпека дорожнього руху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</si>
</sst>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top" wrapText="1"/>
    </xf>
    <xf numFmtId="0" fontId="3" fillId="0" borderId="3" xfId="1" applyFont="1" applyFill="1" applyBorder="1" applyAlignment="1">
      <alignment horizontal="center" vertical="center"/>
    </xf>
    <xf numFmtId="0" fontId="3" fillId="0" borderId="0" xfId="1" applyFont="1"/>
    <xf numFmtId="0" fontId="7" fillId="0" borderId="0" xfId="1" applyFont="1" applyFill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0" fontId="1" fillId="0" borderId="0" xfId="1" quotePrefix="1" applyFont="1" applyAlignment="1">
      <alignment horizontal="left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0" fontId="10" fillId="0" borderId="0" xfId="0" applyFont="1"/>
    <xf numFmtId="0" fontId="9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9" fillId="0" borderId="4" xfId="0" applyNumberFormat="1" applyFont="1" applyFill="1" applyBorder="1" applyAlignment="1">
      <alignment horizontal="left" vertical="center" wrapText="1"/>
    </xf>
    <xf numFmtId="0" fontId="9" fillId="0" borderId="5" xfId="0" applyNumberFormat="1" applyFont="1" applyFill="1" applyBorder="1" applyAlignment="1">
      <alignment horizontal="left" vertical="center" wrapText="1"/>
    </xf>
    <xf numFmtId="0" fontId="9" fillId="2" borderId="4" xfId="0" applyNumberFormat="1" applyFont="1" applyFill="1" applyBorder="1" applyAlignment="1">
      <alignment horizontal="left" vertical="center" wrapText="1"/>
    </xf>
    <xf numFmtId="0" fontId="9" fillId="2" borderId="5" xfId="0" applyNumberFormat="1" applyFont="1" applyFill="1" applyBorder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9" fillId="0" borderId="4" xfId="0" applyNumberFormat="1" applyFont="1" applyBorder="1" applyAlignment="1">
      <alignment horizontal="left" vertical="center" wrapText="1"/>
    </xf>
    <xf numFmtId="0" fontId="9" fillId="0" borderId="5" xfId="0" applyNumberFormat="1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center" wrapText="1"/>
    </xf>
    <xf numFmtId="0" fontId="3" fillId="0" borderId="0" xfId="1" applyFont="1" applyAlignment="1">
      <alignment horizontal="left" vertical="top" wrapText="1"/>
    </xf>
    <xf numFmtId="0" fontId="3" fillId="0" borderId="3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top"/>
    </xf>
  </cellXfs>
  <cellStyles count="2">
    <cellStyle name="Звичайний" xfId="0" builtinId="0"/>
    <cellStyle name="Звичайний 2" xfId="1"/>
  </cellStyles>
  <dxfs count="14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D34" sqref="D34"/>
    </sheetView>
  </sheetViews>
  <sheetFormatPr defaultRowHeight="15.6" x14ac:dyDescent="0.3"/>
  <cols>
    <col min="1" max="1" width="5.109375" style="2" customWidth="1"/>
    <col min="2" max="2" width="8.5546875" style="2" customWidth="1"/>
    <col min="3" max="3" width="34.77734375" style="2" customWidth="1"/>
    <col min="4" max="4" width="53" style="2" customWidth="1"/>
    <col min="5" max="5" width="15.77734375" style="2" customWidth="1"/>
    <col min="6" max="6" width="12" style="2" customWidth="1"/>
    <col min="7" max="7" width="13" style="2" customWidth="1"/>
    <col min="8" max="8" width="14.88671875" style="2" customWidth="1"/>
    <col min="9" max="9" width="16.21875" style="2" customWidth="1"/>
    <col min="10" max="10" width="15" style="2" customWidth="1"/>
    <col min="11" max="16384" width="8.88671875" style="2"/>
  </cols>
  <sheetData>
    <row r="1" spans="1:10" x14ac:dyDescent="0.3">
      <c r="A1" s="1"/>
      <c r="B1" s="1"/>
      <c r="C1" s="1"/>
      <c r="D1" s="1"/>
      <c r="E1" s="1"/>
      <c r="F1" s="1"/>
      <c r="G1" s="1"/>
      <c r="H1" s="41" t="s">
        <v>10</v>
      </c>
      <c r="I1" s="41"/>
      <c r="J1" s="41"/>
    </row>
    <row r="2" spans="1:10" x14ac:dyDescent="0.3">
      <c r="A2" s="1"/>
      <c r="B2" s="1"/>
      <c r="C2" s="1"/>
      <c r="D2" s="1"/>
      <c r="E2" s="1"/>
      <c r="F2" s="1"/>
      <c r="G2" s="1"/>
      <c r="H2" s="41" t="s">
        <v>26</v>
      </c>
      <c r="I2" s="41"/>
      <c r="J2" s="41"/>
    </row>
    <row r="3" spans="1:10" x14ac:dyDescent="0.3">
      <c r="A3" s="1"/>
      <c r="B3" s="1"/>
      <c r="C3" s="1"/>
      <c r="D3" s="1"/>
      <c r="E3" s="1"/>
      <c r="F3" s="1"/>
      <c r="G3" s="1"/>
      <c r="H3" s="41" t="s">
        <v>27</v>
      </c>
      <c r="I3" s="41"/>
      <c r="J3" s="41"/>
    </row>
    <row r="4" spans="1:10" ht="34.200000000000003" customHeight="1" x14ac:dyDescent="0.3">
      <c r="A4" s="44" t="s">
        <v>50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x14ac:dyDescent="0.3">
      <c r="A5" s="1"/>
      <c r="B5" s="20" t="s">
        <v>25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1"/>
      <c r="B6" s="3" t="s">
        <v>0</v>
      </c>
      <c r="C6" s="1"/>
      <c r="D6" s="1"/>
      <c r="E6" s="1"/>
      <c r="F6" s="1"/>
      <c r="G6" s="1"/>
      <c r="H6" s="1"/>
      <c r="I6" s="1"/>
      <c r="J6" s="1"/>
    </row>
    <row r="7" spans="1:10" s="19" customFormat="1" ht="66" x14ac:dyDescent="0.25">
      <c r="A7" s="18" t="s">
        <v>31</v>
      </c>
      <c r="B7" s="18" t="s">
        <v>28</v>
      </c>
      <c r="C7" s="18" t="s">
        <v>1</v>
      </c>
      <c r="D7" s="18" t="s">
        <v>2</v>
      </c>
      <c r="E7" s="18" t="s">
        <v>3</v>
      </c>
      <c r="F7" s="18" t="s">
        <v>4</v>
      </c>
      <c r="G7" s="18" t="s">
        <v>5</v>
      </c>
      <c r="H7" s="18" t="s">
        <v>6</v>
      </c>
      <c r="I7" s="18" t="s">
        <v>7</v>
      </c>
      <c r="J7" s="18" t="s">
        <v>8</v>
      </c>
    </row>
    <row r="8" spans="1:10" s="19" customFormat="1" ht="13.2" x14ac:dyDescent="0.2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7</v>
      </c>
      <c r="G8" s="23">
        <v>8</v>
      </c>
      <c r="H8" s="23">
        <v>9</v>
      </c>
      <c r="I8" s="23">
        <v>10</v>
      </c>
      <c r="J8" s="23">
        <v>11</v>
      </c>
    </row>
    <row r="9" spans="1:10" ht="187.2" x14ac:dyDescent="0.3">
      <c r="A9" s="5">
        <v>1</v>
      </c>
      <c r="B9" s="22" t="s">
        <v>29</v>
      </c>
      <c r="C9" s="4" t="s">
        <v>11</v>
      </c>
      <c r="D9" s="7" t="s">
        <v>12</v>
      </c>
      <c r="E9" s="8">
        <f>SUM(F9:J9)</f>
        <v>24100000</v>
      </c>
      <c r="F9" s="9"/>
      <c r="G9" s="9"/>
      <c r="H9" s="9">
        <f>H10</f>
        <v>4700000</v>
      </c>
      <c r="I9" s="9">
        <f t="shared" ref="I9:J9" si="0">I10</f>
        <v>8800000</v>
      </c>
      <c r="J9" s="9">
        <f t="shared" si="0"/>
        <v>10600000</v>
      </c>
    </row>
    <row r="10" spans="1:10" s="28" customFormat="1" ht="37.200000000000003" customHeight="1" x14ac:dyDescent="0.3">
      <c r="A10" s="24" t="s">
        <v>32</v>
      </c>
      <c r="B10" s="25"/>
      <c r="C10" s="42" t="s">
        <v>51</v>
      </c>
      <c r="D10" s="43"/>
      <c r="E10" s="26">
        <f>SUM(F10:J10)</f>
        <v>24100000</v>
      </c>
      <c r="F10" s="27"/>
      <c r="G10" s="27"/>
      <c r="H10" s="27">
        <v>4700000</v>
      </c>
      <c r="I10" s="27">
        <v>8800000</v>
      </c>
      <c r="J10" s="27">
        <v>10600000</v>
      </c>
    </row>
    <row r="11" spans="1:10" ht="187.2" x14ac:dyDescent="0.3">
      <c r="A11" s="5">
        <v>2</v>
      </c>
      <c r="B11" s="22" t="s">
        <v>30</v>
      </c>
      <c r="C11" s="4" t="s">
        <v>17</v>
      </c>
      <c r="D11" s="7" t="s">
        <v>12</v>
      </c>
      <c r="E11" s="8">
        <f t="shared" ref="E11:E31" si="1">SUM(F11:J11)</f>
        <v>45300000</v>
      </c>
      <c r="F11" s="9"/>
      <c r="G11" s="9"/>
      <c r="H11" s="9">
        <f>H12+H13</f>
        <v>12900000</v>
      </c>
      <c r="I11" s="9">
        <f t="shared" ref="I11:J11" si="2">I12+I13</f>
        <v>12900000</v>
      </c>
      <c r="J11" s="9">
        <f t="shared" si="2"/>
        <v>19500000</v>
      </c>
    </row>
    <row r="12" spans="1:10" s="28" customFormat="1" ht="33.6" customHeight="1" x14ac:dyDescent="0.3">
      <c r="A12" s="24" t="s">
        <v>33</v>
      </c>
      <c r="B12" s="25"/>
      <c r="C12" s="42" t="s">
        <v>52</v>
      </c>
      <c r="D12" s="43"/>
      <c r="E12" s="26">
        <f t="shared" si="1"/>
        <v>15000000</v>
      </c>
      <c r="F12" s="27"/>
      <c r="G12" s="27"/>
      <c r="H12" s="27">
        <v>5000000</v>
      </c>
      <c r="I12" s="27">
        <v>5000000</v>
      </c>
      <c r="J12" s="27">
        <v>5000000</v>
      </c>
    </row>
    <row r="13" spans="1:10" s="28" customFormat="1" ht="34.200000000000003" customHeight="1" x14ac:dyDescent="0.3">
      <c r="A13" s="24" t="s">
        <v>34</v>
      </c>
      <c r="B13" s="25"/>
      <c r="C13" s="42" t="s">
        <v>53</v>
      </c>
      <c r="D13" s="43"/>
      <c r="E13" s="26">
        <f t="shared" si="1"/>
        <v>30300000</v>
      </c>
      <c r="F13" s="27"/>
      <c r="G13" s="27"/>
      <c r="H13" s="27">
        <v>7900000</v>
      </c>
      <c r="I13" s="27">
        <v>7900000</v>
      </c>
      <c r="J13" s="27">
        <v>14500000</v>
      </c>
    </row>
    <row r="14" spans="1:10" ht="187.2" x14ac:dyDescent="0.3">
      <c r="A14" s="10">
        <v>3</v>
      </c>
      <c r="B14" s="4">
        <v>10</v>
      </c>
      <c r="C14" s="4" t="s">
        <v>18</v>
      </c>
      <c r="D14" s="7" t="s">
        <v>12</v>
      </c>
      <c r="E14" s="8">
        <f t="shared" si="1"/>
        <v>12000000</v>
      </c>
      <c r="F14" s="9"/>
      <c r="G14" s="9"/>
      <c r="H14" s="9"/>
      <c r="I14" s="9">
        <f t="shared" ref="I14:J14" si="3">I15</f>
        <v>5000000</v>
      </c>
      <c r="J14" s="9">
        <f t="shared" si="3"/>
        <v>7000000</v>
      </c>
    </row>
    <row r="15" spans="1:10" s="28" customFormat="1" x14ac:dyDescent="0.3">
      <c r="A15" s="30" t="s">
        <v>35</v>
      </c>
      <c r="B15" s="29"/>
      <c r="C15" s="42" t="s">
        <v>54</v>
      </c>
      <c r="D15" s="43"/>
      <c r="E15" s="26">
        <f t="shared" si="1"/>
        <v>12000000</v>
      </c>
      <c r="F15" s="27"/>
      <c r="G15" s="27"/>
      <c r="H15" s="27"/>
      <c r="I15" s="27">
        <v>5000000</v>
      </c>
      <c r="J15" s="27">
        <v>7000000</v>
      </c>
    </row>
    <row r="16" spans="1:10" ht="187.2" x14ac:dyDescent="0.3">
      <c r="A16" s="5">
        <v>4</v>
      </c>
      <c r="B16" s="4">
        <v>12</v>
      </c>
      <c r="C16" s="4" t="s">
        <v>19</v>
      </c>
      <c r="D16" s="7" t="s">
        <v>12</v>
      </c>
      <c r="E16" s="8">
        <f t="shared" si="1"/>
        <v>46154100</v>
      </c>
      <c r="F16" s="9"/>
      <c r="G16" s="9"/>
      <c r="H16" s="9">
        <f>H17+H18</f>
        <v>9506300</v>
      </c>
      <c r="I16" s="9">
        <f t="shared" ref="I16:J16" si="4">I17+I18</f>
        <v>14770900</v>
      </c>
      <c r="J16" s="9">
        <f t="shared" si="4"/>
        <v>21876900</v>
      </c>
    </row>
    <row r="17" spans="1:10" s="28" customFormat="1" ht="31.2" customHeight="1" x14ac:dyDescent="0.3">
      <c r="A17" s="24" t="s">
        <v>36</v>
      </c>
      <c r="B17" s="29"/>
      <c r="C17" s="42" t="s">
        <v>55</v>
      </c>
      <c r="D17" s="43"/>
      <c r="E17" s="26">
        <f t="shared" si="1"/>
        <v>34604100</v>
      </c>
      <c r="F17" s="27"/>
      <c r="G17" s="27"/>
      <c r="H17" s="27">
        <v>5656300</v>
      </c>
      <c r="I17" s="27">
        <v>10070900</v>
      </c>
      <c r="J17" s="27">
        <v>18876900</v>
      </c>
    </row>
    <row r="18" spans="1:10" s="28" customFormat="1" x14ac:dyDescent="0.3">
      <c r="A18" s="24" t="s">
        <v>37</v>
      </c>
      <c r="B18" s="29"/>
      <c r="C18" s="42" t="s">
        <v>38</v>
      </c>
      <c r="D18" s="43"/>
      <c r="E18" s="26">
        <f t="shared" si="1"/>
        <v>11550000</v>
      </c>
      <c r="F18" s="27"/>
      <c r="G18" s="27"/>
      <c r="H18" s="27">
        <f>3000000+850000</f>
        <v>3850000</v>
      </c>
      <c r="I18" s="27">
        <v>4700000</v>
      </c>
      <c r="J18" s="27">
        <v>3000000</v>
      </c>
    </row>
    <row r="19" spans="1:10" ht="187.2" x14ac:dyDescent="0.3">
      <c r="A19" s="5" t="s">
        <v>59</v>
      </c>
      <c r="B19" s="4">
        <v>12</v>
      </c>
      <c r="C19" s="4" t="s">
        <v>58</v>
      </c>
      <c r="D19" s="7" t="s">
        <v>12</v>
      </c>
      <c r="E19" s="8">
        <f t="shared" ref="E19:E20" si="5">SUM(F19:J19)</f>
        <v>17500000</v>
      </c>
      <c r="F19" s="9"/>
      <c r="G19" s="9"/>
      <c r="H19" s="9">
        <f>H20</f>
        <v>7000000</v>
      </c>
      <c r="I19" s="9">
        <f>I20</f>
        <v>7500000</v>
      </c>
      <c r="J19" s="9">
        <f>J20</f>
        <v>3000000</v>
      </c>
    </row>
    <row r="20" spans="1:10" s="36" customFormat="1" x14ac:dyDescent="0.3">
      <c r="A20" s="32" t="s">
        <v>39</v>
      </c>
      <c r="B20" s="33"/>
      <c r="C20" s="39" t="s">
        <v>61</v>
      </c>
      <c r="D20" s="40"/>
      <c r="E20" s="34">
        <f t="shared" si="5"/>
        <v>17500000</v>
      </c>
      <c r="F20" s="35"/>
      <c r="G20" s="35"/>
      <c r="H20" s="35">
        <v>7000000</v>
      </c>
      <c r="I20" s="35">
        <v>7500000</v>
      </c>
      <c r="J20" s="35">
        <v>3000000</v>
      </c>
    </row>
    <row r="21" spans="1:10" ht="187.2" x14ac:dyDescent="0.3">
      <c r="A21" s="10">
        <v>6</v>
      </c>
      <c r="B21" s="4">
        <v>15</v>
      </c>
      <c r="C21" s="21" t="s">
        <v>20</v>
      </c>
      <c r="D21" s="7" t="s">
        <v>12</v>
      </c>
      <c r="E21" s="8">
        <f t="shared" si="1"/>
        <v>55600000</v>
      </c>
      <c r="F21" s="11"/>
      <c r="G21" s="11"/>
      <c r="H21" s="11">
        <f>H22+H23</f>
        <v>14000000</v>
      </c>
      <c r="I21" s="11">
        <f t="shared" ref="I21:J21" si="6">I22+I23</f>
        <v>19600000</v>
      </c>
      <c r="J21" s="11">
        <f t="shared" si="6"/>
        <v>22000000</v>
      </c>
    </row>
    <row r="22" spans="1:10" s="28" customFormat="1" x14ac:dyDescent="0.3">
      <c r="A22" s="30" t="s">
        <v>42</v>
      </c>
      <c r="B22" s="29"/>
      <c r="C22" s="37" t="s">
        <v>40</v>
      </c>
      <c r="D22" s="38"/>
      <c r="E22" s="26">
        <f t="shared" si="1"/>
        <v>44600000</v>
      </c>
      <c r="F22" s="31"/>
      <c r="G22" s="31"/>
      <c r="H22" s="31">
        <v>12000000</v>
      </c>
      <c r="I22" s="31">
        <v>15600000</v>
      </c>
      <c r="J22" s="31">
        <v>17000000</v>
      </c>
    </row>
    <row r="23" spans="1:10" s="28" customFormat="1" x14ac:dyDescent="0.3">
      <c r="A23" s="30" t="s">
        <v>60</v>
      </c>
      <c r="B23" s="29"/>
      <c r="C23" s="37" t="s">
        <v>41</v>
      </c>
      <c r="D23" s="38"/>
      <c r="E23" s="26">
        <f t="shared" si="1"/>
        <v>11000000</v>
      </c>
      <c r="F23" s="31"/>
      <c r="G23" s="31"/>
      <c r="H23" s="31">
        <v>2000000</v>
      </c>
      <c r="I23" s="31">
        <v>4000000</v>
      </c>
      <c r="J23" s="31">
        <v>5000000</v>
      </c>
    </row>
    <row r="24" spans="1:10" ht="187.2" x14ac:dyDescent="0.3">
      <c r="A24" s="10">
        <v>7</v>
      </c>
      <c r="B24" s="4">
        <v>15</v>
      </c>
      <c r="C24" s="21" t="s">
        <v>21</v>
      </c>
      <c r="D24" s="7" t="s">
        <v>12</v>
      </c>
      <c r="E24" s="8">
        <f t="shared" si="1"/>
        <v>5000000</v>
      </c>
      <c r="F24" s="11"/>
      <c r="G24" s="11"/>
      <c r="H24" s="11">
        <f>H25</f>
        <v>0</v>
      </c>
      <c r="I24" s="11">
        <f t="shared" ref="I24:J24" si="7">I25</f>
        <v>0</v>
      </c>
      <c r="J24" s="11">
        <f t="shared" si="7"/>
        <v>5000000</v>
      </c>
    </row>
    <row r="25" spans="1:10" s="28" customFormat="1" x14ac:dyDescent="0.3">
      <c r="A25" s="30" t="s">
        <v>44</v>
      </c>
      <c r="B25" s="29"/>
      <c r="C25" s="37" t="s">
        <v>43</v>
      </c>
      <c r="D25" s="38"/>
      <c r="E25" s="26">
        <f t="shared" si="1"/>
        <v>5000000</v>
      </c>
      <c r="F25" s="31"/>
      <c r="G25" s="31"/>
      <c r="H25" s="31"/>
      <c r="I25" s="31"/>
      <c r="J25" s="31">
        <v>5000000</v>
      </c>
    </row>
    <row r="26" spans="1:10" ht="187.2" x14ac:dyDescent="0.3">
      <c r="A26" s="10">
        <v>8</v>
      </c>
      <c r="B26" s="4">
        <v>15</v>
      </c>
      <c r="C26" s="21" t="s">
        <v>22</v>
      </c>
      <c r="D26" s="7" t="s">
        <v>12</v>
      </c>
      <c r="E26" s="8">
        <f t="shared" si="1"/>
        <v>20000000</v>
      </c>
      <c r="F26" s="11"/>
      <c r="G26" s="11"/>
      <c r="H26" s="11"/>
      <c r="I26" s="11">
        <f>I27</f>
        <v>10000000</v>
      </c>
      <c r="J26" s="11">
        <f>J27</f>
        <v>10000000</v>
      </c>
    </row>
    <row r="27" spans="1:10" s="28" customFormat="1" ht="36" customHeight="1" x14ac:dyDescent="0.3">
      <c r="A27" s="30" t="s">
        <v>45</v>
      </c>
      <c r="B27" s="29"/>
      <c r="C27" s="37" t="s">
        <v>56</v>
      </c>
      <c r="D27" s="38"/>
      <c r="E27" s="26">
        <f t="shared" si="1"/>
        <v>20000000</v>
      </c>
      <c r="F27" s="31"/>
      <c r="G27" s="31"/>
      <c r="H27" s="31"/>
      <c r="I27" s="31">
        <v>10000000</v>
      </c>
      <c r="J27" s="31">
        <v>10000000</v>
      </c>
    </row>
    <row r="28" spans="1:10" ht="187.2" x14ac:dyDescent="0.3">
      <c r="A28" s="5">
        <v>9</v>
      </c>
      <c r="B28" s="4">
        <v>15</v>
      </c>
      <c r="C28" s="4" t="s">
        <v>23</v>
      </c>
      <c r="D28" s="7" t="s">
        <v>12</v>
      </c>
      <c r="E28" s="8">
        <f t="shared" si="1"/>
        <v>35200000</v>
      </c>
      <c r="F28" s="9"/>
      <c r="G28" s="9"/>
      <c r="H28" s="9">
        <f>H29</f>
        <v>15000000</v>
      </c>
      <c r="I28" s="9">
        <f t="shared" ref="I28:J28" si="8">I29</f>
        <v>15000000</v>
      </c>
      <c r="J28" s="9">
        <f t="shared" si="8"/>
        <v>5200000</v>
      </c>
    </row>
    <row r="29" spans="1:10" s="28" customFormat="1" ht="40.200000000000003" customHeight="1" x14ac:dyDescent="0.3">
      <c r="A29" s="24" t="s">
        <v>47</v>
      </c>
      <c r="B29" s="29"/>
      <c r="C29" s="42" t="s">
        <v>46</v>
      </c>
      <c r="D29" s="43"/>
      <c r="E29" s="26">
        <f t="shared" si="1"/>
        <v>35200000</v>
      </c>
      <c r="F29" s="27"/>
      <c r="G29" s="27"/>
      <c r="H29" s="27">
        <v>15000000</v>
      </c>
      <c r="I29" s="27">
        <v>15000000</v>
      </c>
      <c r="J29" s="27">
        <v>5200000</v>
      </c>
    </row>
    <row r="30" spans="1:10" ht="187.2" x14ac:dyDescent="0.3">
      <c r="A30" s="5">
        <v>10</v>
      </c>
      <c r="B30" s="4">
        <v>15</v>
      </c>
      <c r="C30" s="21" t="s">
        <v>24</v>
      </c>
      <c r="D30" s="7" t="s">
        <v>12</v>
      </c>
      <c r="E30" s="8">
        <f t="shared" si="1"/>
        <v>10000000</v>
      </c>
      <c r="F30" s="9"/>
      <c r="G30" s="9"/>
      <c r="H30" s="9">
        <f>H31</f>
        <v>2000000</v>
      </c>
      <c r="I30" s="9">
        <f t="shared" ref="I30:J30" si="9">I31</f>
        <v>3000000</v>
      </c>
      <c r="J30" s="9">
        <f t="shared" si="9"/>
        <v>5000000</v>
      </c>
    </row>
    <row r="31" spans="1:10" s="28" customFormat="1" x14ac:dyDescent="0.3">
      <c r="A31" s="24" t="s">
        <v>48</v>
      </c>
      <c r="B31" s="29"/>
      <c r="C31" s="37" t="s">
        <v>57</v>
      </c>
      <c r="D31" s="38"/>
      <c r="E31" s="26">
        <f t="shared" si="1"/>
        <v>10000000</v>
      </c>
      <c r="F31" s="27"/>
      <c r="G31" s="27"/>
      <c r="H31" s="27">
        <v>2000000</v>
      </c>
      <c r="I31" s="27">
        <v>3000000</v>
      </c>
      <c r="J31" s="27">
        <v>5000000</v>
      </c>
    </row>
    <row r="32" spans="1:10" x14ac:dyDescent="0.3">
      <c r="A32" s="12"/>
      <c r="B32" s="6" t="s">
        <v>49</v>
      </c>
      <c r="C32" s="4" t="s">
        <v>9</v>
      </c>
      <c r="D32" s="6" t="s">
        <v>9</v>
      </c>
      <c r="E32" s="13">
        <f>H32+I32+J32</f>
        <v>270854100</v>
      </c>
      <c r="F32" s="13"/>
      <c r="G32" s="13"/>
      <c r="H32" s="13">
        <f>H9+H11+H14+H16+H19+H21+H24+H26+H28+H30</f>
        <v>65106300</v>
      </c>
      <c r="I32" s="13">
        <f t="shared" ref="I32:J32" si="10">I9+I11+I14+I16+I19+I21+I24+I26+I28+I30</f>
        <v>96570900</v>
      </c>
      <c r="J32" s="13">
        <f t="shared" si="10"/>
        <v>109176900</v>
      </c>
    </row>
    <row r="33" spans="1:10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3">
      <c r="B34" s="45" t="s">
        <v>13</v>
      </c>
      <c r="C34" s="45"/>
      <c r="D34" s="14"/>
      <c r="E34" s="15"/>
      <c r="F34" s="16"/>
      <c r="G34" s="46" t="s">
        <v>14</v>
      </c>
      <c r="H34" s="46"/>
    </row>
    <row r="35" spans="1:10" x14ac:dyDescent="0.3">
      <c r="B35" s="45"/>
      <c r="C35" s="45"/>
      <c r="D35" s="14"/>
      <c r="E35" s="17" t="s">
        <v>15</v>
      </c>
      <c r="F35" s="16"/>
      <c r="G35" s="47" t="s">
        <v>16</v>
      </c>
      <c r="H35" s="47"/>
    </row>
  </sheetData>
  <mergeCells count="20">
    <mergeCell ref="H1:J1"/>
    <mergeCell ref="H2:J2"/>
    <mergeCell ref="C17:D17"/>
    <mergeCell ref="A4:J4"/>
    <mergeCell ref="B34:C35"/>
    <mergeCell ref="G34:H34"/>
    <mergeCell ref="G35:H35"/>
    <mergeCell ref="H3:J3"/>
    <mergeCell ref="C10:D10"/>
    <mergeCell ref="C12:D12"/>
    <mergeCell ref="C13:D13"/>
    <mergeCell ref="C15:D15"/>
    <mergeCell ref="C29:D29"/>
    <mergeCell ref="C31:D31"/>
    <mergeCell ref="C18:D18"/>
    <mergeCell ref="C22:D22"/>
    <mergeCell ref="C23:D23"/>
    <mergeCell ref="C25:D25"/>
    <mergeCell ref="C27:D27"/>
    <mergeCell ref="C20:D20"/>
  </mergeCells>
  <conditionalFormatting sqref="B34:B35">
    <cfRule type="expression" dxfId="13" priority="1" stopIfTrue="1">
      <formula>A34=1</formula>
    </cfRule>
    <cfRule type="expression" dxfId="12" priority="2" stopIfTrue="1">
      <formula>A34=2</formula>
    </cfRule>
  </conditionalFormatting>
  <conditionalFormatting sqref="C34:C35">
    <cfRule type="expression" dxfId="11" priority="3" stopIfTrue="1">
      <formula>A34=1</formula>
    </cfRule>
    <cfRule type="expression" dxfId="10" priority="4" stopIfTrue="1">
      <formula>A34=2</formula>
    </cfRule>
  </conditionalFormatting>
  <conditionalFormatting sqref="D34:D35">
    <cfRule type="expression" dxfId="9" priority="5" stopIfTrue="1">
      <formula>A34=1</formula>
    </cfRule>
    <cfRule type="expression" dxfId="8" priority="6" stopIfTrue="1">
      <formula>A34=2</formula>
    </cfRule>
  </conditionalFormatting>
  <conditionalFormatting sqref="E34:E35">
    <cfRule type="expression" dxfId="7" priority="7" stopIfTrue="1">
      <formula>A34=1</formula>
    </cfRule>
    <cfRule type="expression" dxfId="6" priority="8" stopIfTrue="1">
      <formula>A34=2</formula>
    </cfRule>
  </conditionalFormatting>
  <conditionalFormatting sqref="F34:F35">
    <cfRule type="expression" dxfId="5" priority="9" stopIfTrue="1">
      <formula>A34=1</formula>
    </cfRule>
    <cfRule type="expression" dxfId="4" priority="10" stopIfTrue="1">
      <formula>A34=2</formula>
    </cfRule>
  </conditionalFormatting>
  <conditionalFormatting sqref="G34:G35">
    <cfRule type="expression" dxfId="3" priority="11" stopIfTrue="1">
      <formula>A34=1</formula>
    </cfRule>
    <cfRule type="expression" dxfId="2" priority="12" stopIfTrue="1">
      <formula>A34=2</formula>
    </cfRule>
  </conditionalFormatting>
  <conditionalFormatting sqref="H34:H35">
    <cfRule type="expression" dxfId="1" priority="13" stopIfTrue="1">
      <formula>A34=1</formula>
    </cfRule>
    <cfRule type="expression" dxfId="0" priority="14" stopIfTrue="1">
      <formula>A34=2</formula>
    </cfRule>
  </conditionalFormatting>
  <pageMargins left="0.11811023622047245" right="0.11811023622047245" top="0.15748031496062992" bottom="0.15748031496062992" header="0.31496062992125984" footer="0.31496062992125984"/>
  <pageSetup paperSize="9" scale="76" fitToHeight="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220FU11</cp:lastModifiedBy>
  <cp:lastPrinted>2025-08-06T16:34:12Z</cp:lastPrinted>
  <dcterms:created xsi:type="dcterms:W3CDTF">2025-08-06T15:18:15Z</dcterms:created>
  <dcterms:modified xsi:type="dcterms:W3CDTF">2025-08-06T17:07:40Z</dcterms:modified>
</cp:coreProperties>
</file>