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C:\Users\Илья\Desktop\9 Зміни бюджет\"/>
    </mc:Choice>
  </mc:AlternateContent>
  <xr:revisionPtr revIDLastSave="0" documentId="13_ncr:1_{2EB10B93-0B2B-4750-A3D2-E5ABFD056561}" xr6:coauthVersionLast="47" xr6:coauthVersionMax="47" xr10:uidLastSave="{00000000-0000-0000-0000-000000000000}"/>
  <bookViews>
    <workbookView xWindow="-120" yWindow="-120" windowWidth="20730" windowHeight="11310" xr2:uid="{00000000-000D-0000-FFFF-FFFF00000000}"/>
  </bookViews>
  <sheets>
    <sheet name="2025" sheetId="6" r:id="rId1"/>
  </sheets>
  <definedNames>
    <definedName name="_xlnm.Print_Titles" localSheetId="0">'2025'!$11:$11</definedName>
    <definedName name="_xlnm.Print_Area" localSheetId="0">'2025'!$A$1:$D$40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 l="1"/>
  <c r="D22" i="6"/>
  <c r="D28" i="6" l="1"/>
  <c r="D27" i="6"/>
  <c r="D15" i="6"/>
  <c r="D31" i="6" l="1"/>
  <c r="D37" i="6"/>
  <c r="D36" i="6"/>
  <c r="D35" i="6"/>
  <c r="D33" i="6"/>
  <c r="D29" i="6"/>
  <c r="D30" i="6"/>
  <c r="D32" i="6"/>
  <c r="D21" i="6" l="1"/>
  <c r="D20" i="6" l="1"/>
  <c r="D25" i="6" l="1"/>
  <c r="D24" i="6" l="1"/>
  <c r="D19" i="6" s="1"/>
  <c r="D18" i="6" s="1"/>
  <c r="D13" i="6" l="1"/>
  <c r="D16" i="6" l="1"/>
</calcChain>
</file>

<file path=xl/sharedStrings.xml><?xml version="1.0" encoding="utf-8"?>
<sst xmlns="http://schemas.openxmlformats.org/spreadsheetml/2006/main" count="44" uniqueCount="41">
  <si>
    <t>КДБ/Код ТПКВКМБ/ТКВКБМС</t>
  </si>
  <si>
    <t>Код ФКВКБ</t>
  </si>
  <si>
    <t>Найменування доходів/бюджетної програми/види робіт</t>
  </si>
  <si>
    <t>в т.ч.</t>
  </si>
  <si>
    <t xml:space="preserve">Видатки, всього - </t>
  </si>
  <si>
    <t>0490</t>
  </si>
  <si>
    <r>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r>
    <r>
      <rPr>
        <i/>
        <sz val="12"/>
        <color theme="1"/>
        <rFont val="Times New Roman"/>
        <family val="1"/>
        <charset val="204"/>
      </rPr>
      <t/>
    </r>
  </si>
  <si>
    <t>в т.ч. за об'єктами:</t>
  </si>
  <si>
    <t xml:space="preserve">Надходження, всього - </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</si>
  <si>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</si>
  <si>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Обсяг доходів/обсяг видатків, грн</t>
  </si>
  <si>
    <t>Відділ комунального господарства та благоустрою Чорноморської міської ради Одеського району Одеської області</t>
  </si>
  <si>
    <t>Кошторис</t>
  </si>
  <si>
    <t>Начальник фінансового управління</t>
  </si>
  <si>
    <t>Ольга ЯКОВЕНКО</t>
  </si>
  <si>
    <t xml:space="preserve">                                                                                                      до рішення Чорноморської міської ради</t>
  </si>
  <si>
    <t xml:space="preserve">                                                                                                     до рішення Чорноморської міської ради</t>
  </si>
  <si>
    <t xml:space="preserve">                                                                                                     "Додаток  12</t>
  </si>
  <si>
    <t xml:space="preserve">                                                                                                     від  23.12.2024 № 754 - VIII"</t>
  </si>
  <si>
    <t>Цільового фонду соціально – економічного та культурного розвитку,  виконання заходів та робіт з територіальної оборони, підтримки населення в умовах надзвичайного стану Чорноморської міської територіальної громади  на  2025 рік</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</si>
  <si>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</si>
  <si>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</si>
  <si>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</si>
  <si>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</si>
  <si>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Залишки коштів цільового фонду станом на 01.01.2025р., до розподілу</t>
  </si>
  <si>
    <t>Капітальний ремонт вимощення (6, 7, 8 під'їздів) житлового багатоквартирного будинку ОСББ "НОМЕР СІМ" за адресою: м.Чорноморськ, вул.Лазурна, 2</t>
  </si>
  <si>
    <t>Капітальний ремонт мереж теплопостачання в житловому багатоквартирному будинку ЖБК "Лазурна 1" за адресою: м.Чорноморськ, вул.Лазурна, 1</t>
  </si>
  <si>
    <t>Капітальний ремонт (заміна вікон) в житловому багатоквартирному будинку ЖБК "Лазурна 1" за адресою: м.Чорноморськ, вул.Лазурна, 1</t>
  </si>
  <si>
    <t>Капітальний ремонт електричних мереж в житловому багатоквартирному будинку ОСББ "Парусна-5" за адресою: м.Чорноморськ, вул.Парусна, 5</t>
  </si>
  <si>
    <t>Капітальний ремонт покрівлі (розробка проектно-кошторисної документації та виконання її експертизи) житлового багатоквартирного будинку ОСББ "Еверест 11А" за адресою: м.Чорноморськ, вул.Радісна, 11а</t>
  </si>
  <si>
    <t>Капітальний ремонт багатоквартирного житлового будинку ОСББ "Паркова 22-А" за адресою: м.Чорноморськ, вул.Паркова, 22-А</t>
  </si>
  <si>
    <t>Співфінансування ЖБК та ОСББ заходів  відповідно до Міської цільової програми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всього</t>
  </si>
  <si>
    <t>Реконструкція теплогенераторної (розробка проектно-кошторисної документації та виконання її експертизи) в житловому багатоквартирному будинку ОСББ "НОМЕР ШІСТЬ" за адресою: м.Чорноморськ, вул.Шевченка, 9а</t>
  </si>
  <si>
    <t>0217691</t>
  </si>
  <si>
    <t>Виконавчий комітет Чорноморської міської ради Одеського району Одеської області</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</si>
  <si>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t>
  </si>
  <si>
    <t>Видатки розвитку</t>
  </si>
  <si>
    <t>Відділ молоді та спорту Чорноморської міської ради Одеського району Одеської області</t>
  </si>
  <si>
    <t>КП "Палац спорту "Юність" - Капітальний ремонт системи загальнообмінної вентиляції у приміщеннях басейнів (дитячий та дорослий, роздягальні, санвузли та підсобні приміщення), гімнастичного залу, залу боротьби  (за рахунок коштів, отриманих 27.12.2018р. за договором від 19.12.2018р. № 313-І щодо врегулювання відносин, пов'язаних з передачею об'єкту фізичної культури та спорту - палац спорту "Юність" з державної у комунальну власність від ІФ ДП "АМПУ")</t>
  </si>
  <si>
    <t xml:space="preserve">                                                                                                      Додаток 10</t>
  </si>
  <si>
    <t xml:space="preserve">                                                                                                      від______.09.2025  №_____-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</si>
</sst>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sz val="12"/>
      <color rgb="FF000000"/>
      <name val="Times New Roman"/>
      <family val="1"/>
      <charset val="204"/>
    </font>
    <font>
      <i/>
      <sz val="12"/>
      <color rgb="FF000000"/>
      <name val="Times New Roman"/>
      <family val="1"/>
      <charset val="204"/>
    </font>
    <font>
      <sz val="11"/>
      <color indexed="8"/>
      <name val="Calibri"/>
      <family val="2"/>
      <charset val="204"/>
    </font>
    <font>
      <sz val="10"/>
      <color theme="1"/>
      <name val="Times New Roman"/>
      <family val="1"/>
      <charset val="204"/>
    </font>
    <font>
      <b/>
      <sz val="12"/>
      <color rgb="FF0000FF"/>
      <name val="Times New Roman"/>
      <family val="1"/>
      <charset val="204"/>
    </font>
    <font>
      <i/>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35">
    <xf numFmtId="0" fontId="0" fillId="0" borderId="0" xfId="0"/>
    <xf numFmtId="0" fontId="2" fillId="0" borderId="0" xfId="0" applyFont="1"/>
    <xf numFmtId="0" fontId="1" fillId="0" borderId="1" xfId="0" applyFont="1" applyBorder="1" applyAlignment="1">
      <alignment horizontal="center" vertical="center" wrapText="1"/>
    </xf>
    <xf numFmtId="0" fontId="2" fillId="2" borderId="0" xfId="0" applyFont="1" applyFill="1" applyAlignment="1">
      <alignment horizontal="right"/>
    </xf>
    <xf numFmtId="0" fontId="8" fillId="0" borderId="0" xfId="0" applyFont="1"/>
    <xf numFmtId="0" fontId="9"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xf numFmtId="0" fontId="1" fillId="2" borderId="1" xfId="0" applyFont="1" applyFill="1" applyBorder="1" applyAlignment="1">
      <alignment horizontal="justify" vertical="center" wrapText="1"/>
    </xf>
    <xf numFmtId="4" fontId="1"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4" fontId="1" fillId="2" borderId="1" xfId="0" applyNumberFormat="1"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0" fillId="2" borderId="0" xfId="0" applyFont="1" applyFill="1"/>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4" fontId="3" fillId="2" borderId="0" xfId="0" applyNumberFormat="1" applyFont="1" applyFill="1" applyAlignment="1">
      <alignment horizontal="center" vertical="center" wrapText="1"/>
    </xf>
    <xf numFmtId="0" fontId="1" fillId="0" borderId="0" xfId="0" applyFont="1" applyAlignment="1">
      <alignment horizontal="center" vertical="center" wrapText="1"/>
    </xf>
    <xf numFmtId="0" fontId="8" fillId="2" borderId="0" xfId="0" applyFont="1" applyFill="1" applyAlignment="1">
      <alignment horizontal="left"/>
    </xf>
  </cellXfs>
  <cellStyles count="2">
    <cellStyle name="Звичайний" xfId="0" builtinId="0"/>
    <cellStyle name="Обычный 2" xfId="1" xr:uid="{00000000-0005-0000-0000-000001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0"/>
  <sheetViews>
    <sheetView tabSelected="1" view="pageBreakPreview" zoomScaleNormal="100" zoomScaleSheetLayoutView="100" workbookViewId="0">
      <selection activeCell="C7" sqref="C7:D7"/>
    </sheetView>
  </sheetViews>
  <sheetFormatPr defaultRowHeight="15" x14ac:dyDescent="0.25"/>
  <cols>
    <col min="1" max="1" width="13.7109375" customWidth="1"/>
    <col min="2" max="2" width="11.28515625" customWidth="1"/>
    <col min="3" max="3" width="61.28515625" customWidth="1"/>
    <col min="4" max="4" width="19.140625" bestFit="1" customWidth="1"/>
  </cols>
  <sheetData>
    <row r="1" spans="1:4" s="4" customFormat="1" ht="14.45" customHeight="1" x14ac:dyDescent="0.2">
      <c r="C1" s="34" t="s">
        <v>39</v>
      </c>
      <c r="D1" s="34"/>
    </row>
    <row r="2" spans="1:4" s="4" customFormat="1" ht="14.45" customHeight="1" x14ac:dyDescent="0.2">
      <c r="C2" s="34" t="s">
        <v>15</v>
      </c>
      <c r="D2" s="34"/>
    </row>
    <row r="3" spans="1:4" s="4" customFormat="1" ht="14.45" customHeight="1" x14ac:dyDescent="0.2">
      <c r="C3" s="34" t="s">
        <v>40</v>
      </c>
      <c r="D3" s="34"/>
    </row>
    <row r="4" spans="1:4" ht="10.15" customHeight="1" x14ac:dyDescent="0.25">
      <c r="D4" s="3"/>
    </row>
    <row r="5" spans="1:4" ht="15.75" x14ac:dyDescent="0.25">
      <c r="A5" s="5"/>
      <c r="B5" s="1"/>
      <c r="C5" s="34" t="s">
        <v>17</v>
      </c>
      <c r="D5" s="34"/>
    </row>
    <row r="6" spans="1:4" ht="15.75" x14ac:dyDescent="0.25">
      <c r="A6" s="5"/>
      <c r="B6" s="1"/>
      <c r="C6" s="34" t="s">
        <v>16</v>
      </c>
      <c r="D6" s="34"/>
    </row>
    <row r="7" spans="1:4" ht="15.75" x14ac:dyDescent="0.25">
      <c r="A7" s="1"/>
      <c r="B7" s="1"/>
      <c r="C7" s="34" t="s">
        <v>18</v>
      </c>
      <c r="D7" s="34"/>
    </row>
    <row r="8" spans="1:4" ht="15.75" x14ac:dyDescent="0.25">
      <c r="A8" s="33" t="s">
        <v>12</v>
      </c>
      <c r="B8" s="33"/>
      <c r="C8" s="33"/>
      <c r="D8" s="33"/>
    </row>
    <row r="9" spans="1:4" ht="53.1" customHeight="1" x14ac:dyDescent="0.25">
      <c r="A9" s="33" t="s">
        <v>19</v>
      </c>
      <c r="B9" s="33"/>
      <c r="C9" s="33"/>
      <c r="D9" s="33"/>
    </row>
    <row r="10" spans="1:4" ht="15.75" x14ac:dyDescent="0.25">
      <c r="A10" s="1"/>
      <c r="B10" s="1"/>
      <c r="C10" s="1"/>
      <c r="D10" s="1"/>
    </row>
    <row r="11" spans="1:4" ht="47.25" x14ac:dyDescent="0.25">
      <c r="A11" s="2" t="s">
        <v>0</v>
      </c>
      <c r="B11" s="2" t="s">
        <v>1</v>
      </c>
      <c r="C11" s="2" t="s">
        <v>2</v>
      </c>
      <c r="D11" s="2" t="s">
        <v>10</v>
      </c>
    </row>
    <row r="12" spans="1:4" s="10" customFormat="1" ht="31.5" x14ac:dyDescent="0.25">
      <c r="A12" s="19"/>
      <c r="B12" s="19"/>
      <c r="C12" s="23" t="s">
        <v>24</v>
      </c>
      <c r="D12" s="12">
        <f>359434.18-10400.19+4358135</f>
        <v>4707168.99</v>
      </c>
    </row>
    <row r="13" spans="1:4" s="10" customFormat="1" ht="15.75" x14ac:dyDescent="0.25">
      <c r="A13" s="11"/>
      <c r="B13" s="11"/>
      <c r="C13" s="11" t="s">
        <v>8</v>
      </c>
      <c r="D13" s="12">
        <f>D15</f>
        <v>2337908.2800000003</v>
      </c>
    </row>
    <row r="14" spans="1:4" s="10" customFormat="1" ht="15.75" x14ac:dyDescent="0.25">
      <c r="A14" s="11"/>
      <c r="B14" s="13"/>
      <c r="C14" s="13" t="s">
        <v>3</v>
      </c>
      <c r="D14" s="12"/>
    </row>
    <row r="15" spans="1:4" s="10" customFormat="1" ht="49.9" customHeight="1" x14ac:dyDescent="0.25">
      <c r="A15" s="8">
        <v>50110000</v>
      </c>
      <c r="B15" s="16"/>
      <c r="C15" s="16" t="s">
        <v>9</v>
      </c>
      <c r="D15" s="24">
        <f>24940+216000+2082045-7889.78+1700+21113.06</f>
        <v>2337908.2800000003</v>
      </c>
    </row>
    <row r="16" spans="1:4" s="10" customFormat="1" ht="15.75" x14ac:dyDescent="0.25">
      <c r="A16" s="11"/>
      <c r="B16" s="11"/>
      <c r="C16" s="11" t="s">
        <v>4</v>
      </c>
      <c r="D16" s="12">
        <f>D18</f>
        <v>7045077.2699999996</v>
      </c>
    </row>
    <row r="17" spans="1:4" s="10" customFormat="1" ht="15.75" x14ac:dyDescent="0.25">
      <c r="A17" s="11"/>
      <c r="B17" s="13"/>
      <c r="C17" s="13" t="s">
        <v>3</v>
      </c>
      <c r="D17" s="14"/>
    </row>
    <row r="18" spans="1:4" s="10" customFormat="1" ht="15.75" x14ac:dyDescent="0.25">
      <c r="A18" s="15"/>
      <c r="B18" s="16"/>
      <c r="C18" s="17" t="s">
        <v>36</v>
      </c>
      <c r="D18" s="12">
        <f>D19</f>
        <v>7045077.2699999996</v>
      </c>
    </row>
    <row r="19" spans="1:4" s="10" customFormat="1" ht="93.6" customHeight="1" x14ac:dyDescent="0.25">
      <c r="A19" s="8">
        <v>7691</v>
      </c>
      <c r="B19" s="9"/>
      <c r="C19" s="18" t="s">
        <v>6</v>
      </c>
      <c r="D19" s="12">
        <f>D20+D22+D24</f>
        <v>7045077.2699999996</v>
      </c>
    </row>
    <row r="20" spans="1:4" s="10" customFormat="1" ht="31.5" x14ac:dyDescent="0.25">
      <c r="A20" s="20" t="s">
        <v>33</v>
      </c>
      <c r="B20" s="20" t="s">
        <v>5</v>
      </c>
      <c r="C20" s="11" t="s">
        <v>34</v>
      </c>
      <c r="D20" s="12">
        <f>D21</f>
        <v>2074155.22</v>
      </c>
    </row>
    <row r="21" spans="1:4" s="10" customFormat="1" ht="110.25" x14ac:dyDescent="0.25">
      <c r="A21" s="8"/>
      <c r="B21" s="9"/>
      <c r="C21" s="21" t="s">
        <v>35</v>
      </c>
      <c r="D21" s="22">
        <f>2082045-7889.78</f>
        <v>2074155.22</v>
      </c>
    </row>
    <row r="22" spans="1:4" s="10" customFormat="1" ht="31.5" x14ac:dyDescent="0.25">
      <c r="A22" s="19">
        <v>1117691</v>
      </c>
      <c r="B22" s="20" t="s">
        <v>5</v>
      </c>
      <c r="C22" s="11" t="s">
        <v>37</v>
      </c>
      <c r="D22" s="12">
        <f>D23</f>
        <v>4358135</v>
      </c>
    </row>
    <row r="23" spans="1:4" s="10" customFormat="1" ht="141.75" x14ac:dyDescent="0.25">
      <c r="A23" s="8"/>
      <c r="B23" s="9"/>
      <c r="C23" s="21" t="s">
        <v>38</v>
      </c>
      <c r="D23" s="22">
        <v>4358135</v>
      </c>
    </row>
    <row r="24" spans="1:4" s="10" customFormat="1" ht="47.25" x14ac:dyDescent="0.25">
      <c r="A24" s="19">
        <v>1217691</v>
      </c>
      <c r="B24" s="20" t="s">
        <v>5</v>
      </c>
      <c r="C24" s="11" t="s">
        <v>11</v>
      </c>
      <c r="D24" s="12">
        <f>D25</f>
        <v>612787.04999999993</v>
      </c>
    </row>
    <row r="25" spans="1:4" s="10" customFormat="1" ht="102.75" customHeight="1" x14ac:dyDescent="0.25">
      <c r="A25" s="8"/>
      <c r="B25" s="9"/>
      <c r="C25" s="16" t="s">
        <v>31</v>
      </c>
      <c r="D25" s="24">
        <f>SUM(D27:D37)</f>
        <v>612787.04999999993</v>
      </c>
    </row>
    <row r="26" spans="1:4" s="10" customFormat="1" ht="15.75" x14ac:dyDescent="0.25">
      <c r="A26" s="8"/>
      <c r="B26" s="9"/>
      <c r="C26" s="25" t="s">
        <v>7</v>
      </c>
      <c r="D26" s="24"/>
    </row>
    <row r="27" spans="1:4" s="28" customFormat="1" ht="47.25" x14ac:dyDescent="0.25">
      <c r="A27" s="26"/>
      <c r="B27" s="27"/>
      <c r="C27" s="21" t="s">
        <v>26</v>
      </c>
      <c r="D27" s="22">
        <f>17000+10000</f>
        <v>27000</v>
      </c>
    </row>
    <row r="28" spans="1:4" s="28" customFormat="1" ht="47.25" x14ac:dyDescent="0.25">
      <c r="A28" s="26"/>
      <c r="B28" s="27"/>
      <c r="C28" s="21" t="s">
        <v>27</v>
      </c>
      <c r="D28" s="22">
        <f>40000+18100</f>
        <v>58100</v>
      </c>
    </row>
    <row r="29" spans="1:4" s="10" customFormat="1" ht="63" x14ac:dyDescent="0.25">
      <c r="A29" s="8"/>
      <c r="B29" s="9"/>
      <c r="C29" s="21" t="s">
        <v>22</v>
      </c>
      <c r="D29" s="22">
        <f>5000-7.2</f>
        <v>4992.8</v>
      </c>
    </row>
    <row r="30" spans="1:4" s="28" customFormat="1" ht="47.25" x14ac:dyDescent="0.25">
      <c r="A30" s="26"/>
      <c r="B30" s="27"/>
      <c r="C30" s="21" t="s">
        <v>25</v>
      </c>
      <c r="D30" s="22">
        <f>25000-9.99</f>
        <v>24990.01</v>
      </c>
    </row>
    <row r="31" spans="1:4" s="10" customFormat="1" ht="63" x14ac:dyDescent="0.25">
      <c r="A31" s="8"/>
      <c r="B31" s="9"/>
      <c r="C31" s="21" t="s">
        <v>23</v>
      </c>
      <c r="D31" s="22">
        <f>199925.78-10417.08</f>
        <v>189508.7</v>
      </c>
    </row>
    <row r="32" spans="1:4" s="10" customFormat="1" ht="63" x14ac:dyDescent="0.25">
      <c r="A32" s="8"/>
      <c r="B32" s="9"/>
      <c r="C32" s="21" t="s">
        <v>21</v>
      </c>
      <c r="D32" s="22">
        <f>4099.22-3340.84</f>
        <v>758.38000000000011</v>
      </c>
    </row>
    <row r="33" spans="1:4" s="28" customFormat="1" ht="47.25" x14ac:dyDescent="0.25">
      <c r="A33" s="26"/>
      <c r="B33" s="27"/>
      <c r="C33" s="21" t="s">
        <v>30</v>
      </c>
      <c r="D33" s="22">
        <f>50000-1889.62</f>
        <v>48110.38</v>
      </c>
    </row>
    <row r="34" spans="1:4" s="28" customFormat="1" ht="47.25" x14ac:dyDescent="0.25">
      <c r="A34" s="26"/>
      <c r="B34" s="27"/>
      <c r="C34" s="21" t="s">
        <v>28</v>
      </c>
      <c r="D34" s="22">
        <v>50000</v>
      </c>
    </row>
    <row r="35" spans="1:4" s="28" customFormat="1" ht="63" x14ac:dyDescent="0.25">
      <c r="A35" s="26"/>
      <c r="B35" s="27"/>
      <c r="C35" s="21" t="s">
        <v>29</v>
      </c>
      <c r="D35" s="22">
        <f>15000+1700-69.01</f>
        <v>16630.990000000002</v>
      </c>
    </row>
    <row r="36" spans="1:4" s="10" customFormat="1" ht="63" x14ac:dyDescent="0.25">
      <c r="A36" s="8"/>
      <c r="B36" s="9"/>
      <c r="C36" s="21" t="s">
        <v>20</v>
      </c>
      <c r="D36" s="22">
        <f>175349.18-413.49</f>
        <v>174935.69</v>
      </c>
    </row>
    <row r="37" spans="1:4" s="28" customFormat="1" ht="63" x14ac:dyDescent="0.25">
      <c r="A37" s="26"/>
      <c r="B37" s="27"/>
      <c r="C37" s="21" t="s">
        <v>32</v>
      </c>
      <c r="D37" s="22">
        <f>19000-1239.9</f>
        <v>17760.099999999999</v>
      </c>
    </row>
    <row r="38" spans="1:4" s="28" customFormat="1" ht="15.75" x14ac:dyDescent="0.25">
      <c r="A38" s="29"/>
      <c r="B38" s="30"/>
      <c r="C38" s="31"/>
      <c r="D38" s="32"/>
    </row>
    <row r="39" spans="1:4" ht="15.75" x14ac:dyDescent="0.25">
      <c r="A39" s="1"/>
      <c r="B39" s="1"/>
      <c r="C39" s="1"/>
      <c r="D39" s="1"/>
    </row>
    <row r="40" spans="1:4" ht="15.75" x14ac:dyDescent="0.25">
      <c r="A40" s="6" t="s">
        <v>13</v>
      </c>
      <c r="B40" s="1"/>
      <c r="C40" s="1"/>
      <c r="D40" s="7" t="s">
        <v>14</v>
      </c>
    </row>
  </sheetData>
  <mergeCells count="8">
    <mergeCell ref="A9:D9"/>
    <mergeCell ref="A8:D8"/>
    <mergeCell ref="C1:D1"/>
    <mergeCell ref="C2:D2"/>
    <mergeCell ref="C3:D3"/>
    <mergeCell ref="C5:D5"/>
    <mergeCell ref="C6:D6"/>
    <mergeCell ref="C7:D7"/>
  </mergeCells>
  <pageMargins left="1.1811023622047245" right="0.59055118110236227" top="0.98425196850393704" bottom="0.11811023622047245" header="0.59055118110236227" footer="0.59055118110236227"/>
  <pageSetup paperSize="9" scale="78" fitToHeight="2" orientation="portrait" horizontalDpi="4294967293" r:id="rId1"/>
  <headerFooter differentFirst="1">
    <oddHeader>&amp;C&amp;P</oddHeader>
  </headerFooter>
  <rowBreaks count="1" manualBreakCount="1">
    <brk id="2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Илья</cp:lastModifiedBy>
  <cp:lastPrinted>2025-09-15T15:11:29Z</cp:lastPrinted>
  <dcterms:created xsi:type="dcterms:W3CDTF">2018-10-25T07:57:40Z</dcterms:created>
  <dcterms:modified xsi:type="dcterms:W3CDTF">2025-09-15T16:11:55Z</dcterms:modified>
</cp:coreProperties>
</file>