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26 Зміни програма освітиНОВА\"/>
    </mc:Choice>
  </mc:AlternateContent>
  <xr:revisionPtr revIDLastSave="0" documentId="13_ncr:1_{79A598C5-5059-4393-80E9-3085BCD8FE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ходи" sheetId="1" r:id="rId1"/>
    <sheet name="Заходи (2)" sheetId="2" r:id="rId2"/>
  </sheets>
  <definedNames>
    <definedName name="Z_FCF6C6CB_8779_4130_9730_38B57645CA9A_.wvu.PrintArea" localSheetId="0">Заходи!$A$6:$L$15</definedName>
    <definedName name="Z_FCF6C6CB_8779_4130_9730_38B57645CA9A_.wvu.PrintArea" localSheetId="1">'Заходи (2)'!$A$6:$L$15</definedName>
    <definedName name="Z_FCF6C6CB_8779_4130_9730_38B57645CA9A_.wvu.Rows" localSheetId="0">#REF!</definedName>
    <definedName name="Z_FCF6C6CB_8779_4130_9730_38B57645CA9A_.wvu.Rows" localSheetId="1">#REF!</definedName>
    <definedName name="_xlnm.Print_Titles" localSheetId="0">Заходи!$9:$11</definedName>
    <definedName name="_xlnm.Print_Titles" localSheetId="1">'Заходи (2)'!$9:$11</definedName>
    <definedName name="_xlnm.Print_Area" localSheetId="0">Заходи!$A$1:$L$21</definedName>
    <definedName name="_xlnm.Print_Area" localSheetId="1">'Заходи (2)'!$A$1:$L$21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iYWe/4tfzR2mbzLGjPXE8ig8TOLA=="/>
    </ext>
  </extLst>
</workbook>
</file>

<file path=xl/calcChain.xml><?xml version="1.0" encoding="utf-8"?>
<calcChain xmlns="http://schemas.openxmlformats.org/spreadsheetml/2006/main">
  <c r="F14" i="1" l="1"/>
  <c r="K20" i="2"/>
  <c r="J30" i="2" l="1"/>
  <c r="K30" i="2" s="1"/>
  <c r="L30" i="2" s="1"/>
  <c r="K26" i="2"/>
  <c r="H27" i="2"/>
  <c r="K27" i="2" s="1"/>
  <c r="L27" i="2" s="1"/>
  <c r="J25" i="2"/>
  <c r="H25" i="2"/>
  <c r="K25" i="2" s="1"/>
  <c r="L25" i="2" s="1"/>
  <c r="K21" i="2"/>
  <c r="F14" i="2"/>
  <c r="K13" i="2"/>
  <c r="F13" i="2" s="1"/>
  <c r="J13" i="2"/>
  <c r="I13" i="2"/>
  <c r="H13" i="2"/>
  <c r="G13" i="2"/>
  <c r="K28" i="2" l="1"/>
  <c r="L28" i="2"/>
  <c r="K13" i="1" l="1"/>
  <c r="J13" i="1" l="1"/>
  <c r="I13" i="1"/>
  <c r="H13" i="1"/>
  <c r="G13" i="1"/>
  <c r="F13" i="1" l="1"/>
</calcChain>
</file>

<file path=xl/sharedStrings.xml><?xml version="1.0" encoding="utf-8"?>
<sst xmlns="http://schemas.openxmlformats.org/spreadsheetml/2006/main" count="58" uniqueCount="30">
  <si>
    <t xml:space="preserve">Напрями діяльності та заходи </t>
  </si>
  <si>
    <t>Міської цільової програми розвитку освіти  м. Чорноморська  на 2021-2025 роки</t>
  </si>
  <si>
    <t>№      з/п</t>
  </si>
  <si>
    <t>Перелік заходів Програми</t>
  </si>
  <si>
    <r>
      <rPr>
        <b/>
        <sz val="14"/>
        <color theme="1"/>
        <rFont val="Times New Roman"/>
        <family val="1"/>
        <charset val="204"/>
      </rPr>
      <t xml:space="preserve">Строк </t>
    </r>
    <r>
      <rPr>
        <b/>
        <sz val="13"/>
        <color theme="1"/>
        <rFont val="Times New Roman"/>
        <family val="1"/>
        <charset val="204"/>
      </rPr>
      <t>виконання</t>
    </r>
    <r>
      <rPr>
        <b/>
        <sz val="14"/>
        <color theme="1"/>
        <rFont val="Times New Roman"/>
        <family val="1"/>
        <charset val="204"/>
      </rPr>
      <t xml:space="preserve"> заходу</t>
    </r>
  </si>
  <si>
    <t>Виконавці</t>
  </si>
  <si>
    <t>Джерела фінансування</t>
  </si>
  <si>
    <t>Орієнтовні обсяги фінансування (вартість),   тис.грн, у тому числі:</t>
  </si>
  <si>
    <t>Очікуваний результат</t>
  </si>
  <si>
    <t>Усього</t>
  </si>
  <si>
    <t>2025 рік</t>
  </si>
  <si>
    <t>1. Створення умов для забезпечення потреб населення в якісній освіті дітей та стабільного функціонування  закладів освіти</t>
  </si>
  <si>
    <t>2021-2025 роки</t>
  </si>
  <si>
    <t>Усього, у т.ч.:</t>
  </si>
  <si>
    <t>Начальник управління  освіти</t>
  </si>
  <si>
    <t>Андрій КОВАЛЬОВ</t>
  </si>
  <si>
    <t xml:space="preserve">Додаток </t>
  </si>
  <si>
    <t xml:space="preserve">до рішення Чорноморської                   міської ради </t>
  </si>
  <si>
    <t xml:space="preserve">від  _________2025 №________-VIII </t>
  </si>
  <si>
    <t>Забезпечення харчуванням  в закладах загальної середньої освіти м. Чорноморська:
- учнів 1-4-х класів;
-учнів 5-11 класів з числа дітей-сиріт, дітей, позбавлених батьківського піклування;
- учнів 5-11 класів із малозабезпечених сімей та сімей, які перебувають у складних життєвих обставинах за актами обстежень</t>
  </si>
  <si>
    <t>Управління  освіти Чорноморської міської ради Одеського району Одеської області</t>
  </si>
  <si>
    <t>Бюджет                        Чорноморської міської територіальної громади</t>
  </si>
  <si>
    <t>Забезпечення харчуванням учнів                            у закладах загальної середньої освіти Чорноморської міської територіальної громади</t>
  </si>
  <si>
    <t>Забезпечення харчуванням  в закладах загальної середньої освіти м. Чорноморська:
- учнів 5-11-х класів</t>
  </si>
  <si>
    <t>2021 рік*</t>
  </si>
  <si>
    <t>2022 рік*</t>
  </si>
  <si>
    <t>2023 рік*</t>
  </si>
  <si>
    <t>2024 рік*</t>
  </si>
  <si>
    <t>*2021-2024 - видатки зазначені відповідно до звіту про виконання бюджету Чорноморської міської територіальної громади за відповідний рік</t>
  </si>
  <si>
    <t>від  19.09.2025   № 926 -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</si>
</sst>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_р_."/>
    <numFmt numFmtId="166" formatCode="d\.m\."/>
  </numFmts>
  <fonts count="10" x14ac:knownFonts="1">
    <font>
      <sz val="10"/>
      <color rgb="FF000000"/>
      <name val="Arial"/>
    </font>
    <font>
      <sz val="14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164" fontId="0" fillId="0" borderId="0" xfId="1" applyFon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9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C1" zoomScale="80" zoomScaleNormal="80" zoomScaleSheetLayoutView="80" workbookViewId="0">
      <selection activeCell="L5" sqref="L5"/>
    </sheetView>
  </sheetViews>
  <sheetFormatPr defaultColWidth="14.44140625" defaultRowHeight="13.2" x14ac:dyDescent="0.25"/>
  <cols>
    <col min="1" max="1" width="6.6640625" customWidth="1"/>
    <col min="2" max="2" width="51.5546875" customWidth="1"/>
    <col min="3" max="3" width="13" customWidth="1"/>
    <col min="4" max="4" width="23.6640625" customWidth="1"/>
    <col min="5" max="5" width="26.109375" customWidth="1"/>
    <col min="6" max="6" width="18" customWidth="1"/>
    <col min="7" max="8" width="16.109375" customWidth="1"/>
    <col min="9" max="9" width="16" customWidth="1"/>
    <col min="10" max="10" width="16.6640625" customWidth="1"/>
    <col min="11" max="11" width="18" customWidth="1"/>
    <col min="12" max="12" width="44.33203125" customWidth="1"/>
  </cols>
  <sheetData>
    <row r="1" spans="1:12" ht="18" x14ac:dyDescent="0.35">
      <c r="A1" s="15"/>
      <c r="B1" s="16"/>
      <c r="C1" s="16"/>
      <c r="D1" s="16"/>
      <c r="E1" s="2"/>
      <c r="F1" s="2"/>
      <c r="G1" s="2"/>
      <c r="H1" s="2"/>
      <c r="I1" s="2"/>
      <c r="J1" s="2"/>
      <c r="K1" s="2"/>
      <c r="L1" s="2"/>
    </row>
    <row r="2" spans="1:12" ht="18" x14ac:dyDescent="0.3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</row>
    <row r="3" spans="1:12" ht="18" x14ac:dyDescent="0.35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 t="s">
        <v>16</v>
      </c>
    </row>
    <row r="4" spans="1:12" ht="36" x14ac:dyDescent="0.35">
      <c r="A4" s="1"/>
      <c r="B4" s="1"/>
      <c r="C4" s="1"/>
      <c r="D4" s="1"/>
      <c r="E4" s="2"/>
      <c r="F4" s="2"/>
      <c r="G4" s="2"/>
      <c r="H4" s="2"/>
      <c r="I4" s="2"/>
      <c r="J4" s="2"/>
      <c r="K4" s="2"/>
      <c r="L4" s="11" t="s">
        <v>17</v>
      </c>
    </row>
    <row r="5" spans="1:12" ht="18" x14ac:dyDescent="0.35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39" t="s">
        <v>29</v>
      </c>
    </row>
    <row r="6" spans="1:12" ht="26.25" customHeight="1" x14ac:dyDescent="0.25">
      <c r="A6" s="17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customHeight="1" x14ac:dyDescent="0.25">
      <c r="A7" s="17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7.39999999999999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18" t="s">
        <v>2</v>
      </c>
      <c r="B9" s="18" t="s">
        <v>3</v>
      </c>
      <c r="C9" s="18" t="s">
        <v>4</v>
      </c>
      <c r="D9" s="18" t="s">
        <v>5</v>
      </c>
      <c r="E9" s="18" t="s">
        <v>6</v>
      </c>
      <c r="F9" s="21" t="s">
        <v>7</v>
      </c>
      <c r="G9" s="22"/>
      <c r="H9" s="22"/>
      <c r="I9" s="22"/>
      <c r="J9" s="22"/>
      <c r="K9" s="23"/>
      <c r="L9" s="18" t="s">
        <v>8</v>
      </c>
    </row>
    <row r="10" spans="1:12" x14ac:dyDescent="0.25">
      <c r="A10" s="19"/>
      <c r="B10" s="19"/>
      <c r="C10" s="19"/>
      <c r="D10" s="19"/>
      <c r="E10" s="19"/>
      <c r="F10" s="24"/>
      <c r="G10" s="25"/>
      <c r="H10" s="25"/>
      <c r="I10" s="25"/>
      <c r="J10" s="25"/>
      <c r="K10" s="26"/>
      <c r="L10" s="19"/>
    </row>
    <row r="11" spans="1:12" ht="37.5" customHeight="1" x14ac:dyDescent="0.25">
      <c r="A11" s="20"/>
      <c r="B11" s="20"/>
      <c r="C11" s="20"/>
      <c r="D11" s="20"/>
      <c r="E11" s="20"/>
      <c r="F11" s="4" t="s">
        <v>9</v>
      </c>
      <c r="G11" s="4" t="s">
        <v>24</v>
      </c>
      <c r="H11" s="4" t="s">
        <v>25</v>
      </c>
      <c r="I11" s="4" t="s">
        <v>26</v>
      </c>
      <c r="J11" s="4" t="s">
        <v>27</v>
      </c>
      <c r="K11" s="4" t="s">
        <v>10</v>
      </c>
      <c r="L11" s="20"/>
    </row>
    <row r="12" spans="1:12" ht="31.5" customHeight="1" x14ac:dyDescent="0.25">
      <c r="A12" s="27" t="s">
        <v>11</v>
      </c>
      <c r="B12" s="22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2" ht="101.25" customHeight="1" x14ac:dyDescent="0.25">
      <c r="A13" s="36">
        <v>44470</v>
      </c>
      <c r="B13" s="30" t="s">
        <v>19</v>
      </c>
      <c r="C13" s="31" t="s">
        <v>12</v>
      </c>
      <c r="D13" s="33" t="s">
        <v>20</v>
      </c>
      <c r="E13" s="7" t="s">
        <v>13</v>
      </c>
      <c r="F13" s="9">
        <f>G13+H13+I13+J13+K13</f>
        <v>86494.8</v>
      </c>
      <c r="G13" s="9">
        <f>G14</f>
        <v>8918.7000000000007</v>
      </c>
      <c r="H13" s="9">
        <f>H14</f>
        <v>7134.7</v>
      </c>
      <c r="I13" s="9">
        <f>I14</f>
        <v>10860.2</v>
      </c>
      <c r="J13" s="9">
        <f>J14</f>
        <v>15833.1</v>
      </c>
      <c r="K13" s="9">
        <f>K14+K15</f>
        <v>43748.1</v>
      </c>
      <c r="L13" s="33" t="s">
        <v>22</v>
      </c>
    </row>
    <row r="14" spans="1:12" ht="55.5" customHeight="1" x14ac:dyDescent="0.25">
      <c r="A14" s="37"/>
      <c r="B14" s="30"/>
      <c r="C14" s="32"/>
      <c r="D14" s="34"/>
      <c r="E14" s="30" t="s">
        <v>21</v>
      </c>
      <c r="F14" s="10">
        <f>G14+H14+I14+J14+K14</f>
        <v>74185.3</v>
      </c>
      <c r="G14" s="10">
        <v>8918.7000000000007</v>
      </c>
      <c r="H14" s="10">
        <v>7134.7</v>
      </c>
      <c r="I14" s="10">
        <v>10860.2</v>
      </c>
      <c r="J14" s="10">
        <v>15833.1</v>
      </c>
      <c r="K14" s="10">
        <v>31438.6</v>
      </c>
      <c r="L14" s="38"/>
    </row>
    <row r="15" spans="1:12" ht="72" customHeight="1" x14ac:dyDescent="0.25">
      <c r="A15" s="24"/>
      <c r="B15" s="12" t="s">
        <v>23</v>
      </c>
      <c r="C15" s="26"/>
      <c r="D15" s="24"/>
      <c r="E15" s="30"/>
      <c r="F15" s="10">
        <v>12309.5</v>
      </c>
      <c r="G15" s="10">
        <v>0</v>
      </c>
      <c r="H15" s="10">
        <v>0</v>
      </c>
      <c r="I15" s="10">
        <v>0</v>
      </c>
      <c r="J15" s="10">
        <v>0</v>
      </c>
      <c r="K15" s="10">
        <v>12309.5</v>
      </c>
      <c r="L15" s="26"/>
    </row>
    <row r="16" spans="1:12" ht="12.75" customHeight="1" x14ac:dyDescent="0.25">
      <c r="B16" s="8"/>
    </row>
    <row r="17" spans="2:11" ht="12.75" customHeight="1" x14ac:dyDescent="0.25">
      <c r="B17" s="35" t="s">
        <v>28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2:11" ht="12.75" customHeight="1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20" spans="2:11" ht="18" x14ac:dyDescent="0.35">
      <c r="B20" s="6" t="s">
        <v>14</v>
      </c>
      <c r="G20" s="5" t="s">
        <v>15</v>
      </c>
      <c r="K20" s="13"/>
    </row>
  </sheetData>
  <mergeCells count="18">
    <mergeCell ref="A12:L12"/>
    <mergeCell ref="E14:E15"/>
    <mergeCell ref="C13:C15"/>
    <mergeCell ref="D13:D15"/>
    <mergeCell ref="B17:K18"/>
    <mergeCell ref="A13:A15"/>
    <mergeCell ref="B13:B14"/>
    <mergeCell ref="L13:L15"/>
    <mergeCell ref="A1:D1"/>
    <mergeCell ref="A6:L6"/>
    <mergeCell ref="A7:L7"/>
    <mergeCell ref="A9:A11"/>
    <mergeCell ref="B9:B11"/>
    <mergeCell ref="C9:C11"/>
    <mergeCell ref="D9:D11"/>
    <mergeCell ref="L9:L11"/>
    <mergeCell ref="E9:E11"/>
    <mergeCell ref="F9:K10"/>
  </mergeCells>
  <pageMargins left="0.19685039370078741" right="0.19685039370078741" top="0.19685039370078741" bottom="0.23622047244094491" header="0.19685039370078741" footer="0.19685039370078741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A13" zoomScale="80" zoomScaleNormal="80" zoomScaleSheetLayoutView="80" workbookViewId="0">
      <selection activeCell="F14" sqref="F14:K15"/>
    </sheetView>
  </sheetViews>
  <sheetFormatPr defaultColWidth="14.44140625" defaultRowHeight="13.2" x14ac:dyDescent="0.25"/>
  <cols>
    <col min="1" max="1" width="6.6640625" customWidth="1"/>
    <col min="2" max="2" width="51.5546875" customWidth="1"/>
    <col min="3" max="3" width="13" customWidth="1"/>
    <col min="4" max="4" width="23.6640625" customWidth="1"/>
    <col min="5" max="5" width="26.109375" customWidth="1"/>
    <col min="6" max="6" width="18" customWidth="1"/>
    <col min="7" max="8" width="16.109375" customWidth="1"/>
    <col min="9" max="9" width="16" customWidth="1"/>
    <col min="10" max="10" width="16.6640625" customWidth="1"/>
    <col min="11" max="11" width="18" customWidth="1"/>
    <col min="12" max="12" width="44.33203125" customWidth="1"/>
  </cols>
  <sheetData>
    <row r="1" spans="1:12" ht="18" x14ac:dyDescent="0.35">
      <c r="A1" s="15"/>
      <c r="B1" s="16"/>
      <c r="C1" s="16"/>
      <c r="D1" s="16"/>
      <c r="E1" s="2"/>
      <c r="F1" s="2"/>
      <c r="G1" s="2"/>
      <c r="H1" s="2"/>
      <c r="I1" s="2"/>
      <c r="J1" s="2"/>
      <c r="K1" s="2"/>
      <c r="L1" s="2"/>
    </row>
    <row r="2" spans="1:12" ht="18" x14ac:dyDescent="0.3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</row>
    <row r="3" spans="1:12" ht="18" x14ac:dyDescent="0.35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 t="s">
        <v>16</v>
      </c>
    </row>
    <row r="4" spans="1:12" ht="36" x14ac:dyDescent="0.35">
      <c r="A4" s="1"/>
      <c r="B4" s="1"/>
      <c r="C4" s="1"/>
      <c r="D4" s="1"/>
      <c r="E4" s="2"/>
      <c r="F4" s="2"/>
      <c r="G4" s="2"/>
      <c r="H4" s="2"/>
      <c r="I4" s="2"/>
      <c r="J4" s="2"/>
      <c r="K4" s="2"/>
      <c r="L4" s="11" t="s">
        <v>17</v>
      </c>
    </row>
    <row r="5" spans="1:12" ht="18" x14ac:dyDescent="0.35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 t="s">
        <v>18</v>
      </c>
    </row>
    <row r="6" spans="1:12" ht="26.25" customHeight="1" x14ac:dyDescent="0.25">
      <c r="A6" s="17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customHeight="1" x14ac:dyDescent="0.25">
      <c r="A7" s="17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7.39999999999999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18" t="s">
        <v>2</v>
      </c>
      <c r="B9" s="18" t="s">
        <v>3</v>
      </c>
      <c r="C9" s="18" t="s">
        <v>4</v>
      </c>
      <c r="D9" s="18" t="s">
        <v>5</v>
      </c>
      <c r="E9" s="18" t="s">
        <v>6</v>
      </c>
      <c r="F9" s="21" t="s">
        <v>7</v>
      </c>
      <c r="G9" s="22"/>
      <c r="H9" s="22"/>
      <c r="I9" s="22"/>
      <c r="J9" s="22"/>
      <c r="K9" s="23"/>
      <c r="L9" s="18" t="s">
        <v>8</v>
      </c>
    </row>
    <row r="10" spans="1:12" x14ac:dyDescent="0.25">
      <c r="A10" s="19"/>
      <c r="B10" s="19"/>
      <c r="C10" s="19"/>
      <c r="D10" s="19"/>
      <c r="E10" s="19"/>
      <c r="F10" s="24"/>
      <c r="G10" s="25"/>
      <c r="H10" s="25"/>
      <c r="I10" s="25"/>
      <c r="J10" s="25"/>
      <c r="K10" s="26"/>
      <c r="L10" s="19"/>
    </row>
    <row r="11" spans="1:12" ht="37.5" customHeight="1" x14ac:dyDescent="0.25">
      <c r="A11" s="20"/>
      <c r="B11" s="20"/>
      <c r="C11" s="20"/>
      <c r="D11" s="20"/>
      <c r="E11" s="20"/>
      <c r="F11" s="4" t="s">
        <v>9</v>
      </c>
      <c r="G11" s="4" t="s">
        <v>24</v>
      </c>
      <c r="H11" s="4" t="s">
        <v>25</v>
      </c>
      <c r="I11" s="4" t="s">
        <v>26</v>
      </c>
      <c r="J11" s="4" t="s">
        <v>27</v>
      </c>
      <c r="K11" s="4" t="s">
        <v>10</v>
      </c>
      <c r="L11" s="20"/>
    </row>
    <row r="12" spans="1:12" ht="31.5" customHeight="1" x14ac:dyDescent="0.25">
      <c r="A12" s="27" t="s">
        <v>11</v>
      </c>
      <c r="B12" s="22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2" ht="101.25" customHeight="1" x14ac:dyDescent="0.25">
      <c r="A13" s="36">
        <v>44470</v>
      </c>
      <c r="B13" s="30" t="s">
        <v>19</v>
      </c>
      <c r="C13" s="31" t="s">
        <v>12</v>
      </c>
      <c r="D13" s="33" t="s">
        <v>20</v>
      </c>
      <c r="E13" s="7" t="s">
        <v>13</v>
      </c>
      <c r="F13" s="9">
        <f>G13+H13+I13+J13+K13</f>
        <v>86494.8</v>
      </c>
      <c r="G13" s="9">
        <f>G14</f>
        <v>8918.7000000000007</v>
      </c>
      <c r="H13" s="9">
        <f>H14</f>
        <v>7134.7</v>
      </c>
      <c r="I13" s="9">
        <f>I14</f>
        <v>10860.2</v>
      </c>
      <c r="J13" s="9">
        <f>J14</f>
        <v>15833.1</v>
      </c>
      <c r="K13" s="9">
        <f>K14+K15</f>
        <v>43748.1</v>
      </c>
      <c r="L13" s="33" t="s">
        <v>22</v>
      </c>
    </row>
    <row r="14" spans="1:12" ht="55.5" customHeight="1" x14ac:dyDescent="0.25">
      <c r="A14" s="37"/>
      <c r="B14" s="30"/>
      <c r="C14" s="32"/>
      <c r="D14" s="34"/>
      <c r="E14" s="30" t="s">
        <v>21</v>
      </c>
      <c r="F14" s="10">
        <f>G14+H14+I14+J14+K14</f>
        <v>74185.3</v>
      </c>
      <c r="G14" s="10">
        <v>8918.7000000000007</v>
      </c>
      <c r="H14" s="10">
        <v>7134.7</v>
      </c>
      <c r="I14" s="10">
        <v>10860.2</v>
      </c>
      <c r="J14" s="10">
        <v>15833.1</v>
      </c>
      <c r="K14" s="10">
        <v>31438.6</v>
      </c>
      <c r="L14" s="38"/>
    </row>
    <row r="15" spans="1:12" ht="72" customHeight="1" x14ac:dyDescent="0.25">
      <c r="A15" s="24"/>
      <c r="B15" s="12" t="s">
        <v>23</v>
      </c>
      <c r="C15" s="26"/>
      <c r="D15" s="24"/>
      <c r="E15" s="30"/>
      <c r="F15" s="10">
        <v>12309.5</v>
      </c>
      <c r="G15" s="10">
        <v>0</v>
      </c>
      <c r="H15" s="10">
        <v>0</v>
      </c>
      <c r="I15" s="10">
        <v>0</v>
      </c>
      <c r="J15" s="10">
        <v>0</v>
      </c>
      <c r="K15" s="10">
        <v>12309.5</v>
      </c>
      <c r="L15" s="26"/>
    </row>
    <row r="16" spans="1:12" ht="12.75" customHeight="1" x14ac:dyDescent="0.25">
      <c r="B16" s="8"/>
    </row>
    <row r="17" spans="2:12" ht="12.75" customHeight="1" x14ac:dyDescent="0.25">
      <c r="B17" s="35" t="s">
        <v>28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2:12" ht="12.75" customHeight="1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20" spans="2:12" ht="18" x14ac:dyDescent="0.35">
      <c r="B20" s="6" t="s">
        <v>14</v>
      </c>
      <c r="G20" s="5" t="s">
        <v>15</v>
      </c>
      <c r="K20" s="13">
        <f>3463800+19307312+7220800+1446700</f>
        <v>31438612</v>
      </c>
    </row>
    <row r="21" spans="2:12" x14ac:dyDescent="0.25">
      <c r="K21">
        <f>3463.8</f>
        <v>3463.8</v>
      </c>
    </row>
    <row r="25" spans="2:12" x14ac:dyDescent="0.25">
      <c r="H25">
        <f>4007+511</f>
        <v>4518</v>
      </c>
      <c r="I25">
        <v>50</v>
      </c>
      <c r="J25">
        <f>60.13</f>
        <v>60.13</v>
      </c>
      <c r="K25" s="13">
        <f>H25*I25*J25</f>
        <v>13583367</v>
      </c>
      <c r="L25" s="13">
        <f>K25*0.75</f>
        <v>10187525.25</v>
      </c>
    </row>
    <row r="26" spans="2:12" x14ac:dyDescent="0.25">
      <c r="K26" s="13">
        <f t="shared" ref="K26:K27" si="0">H26*I26*J26</f>
        <v>0</v>
      </c>
      <c r="L26" s="13"/>
    </row>
    <row r="27" spans="2:12" x14ac:dyDescent="0.25">
      <c r="H27">
        <f>4007+511</f>
        <v>4518</v>
      </c>
      <c r="I27">
        <v>50</v>
      </c>
      <c r="J27">
        <v>25.77</v>
      </c>
      <c r="K27" s="13">
        <f t="shared" si="0"/>
        <v>5821443</v>
      </c>
      <c r="L27" s="13">
        <f>K27*0.75</f>
        <v>4366082.25</v>
      </c>
    </row>
    <row r="28" spans="2:12" x14ac:dyDescent="0.25">
      <c r="K28" s="14">
        <f>K25+K27</f>
        <v>19404810</v>
      </c>
      <c r="L28" s="14">
        <f>L25+L27</f>
        <v>14553607.5</v>
      </c>
    </row>
    <row r="30" spans="2:12" x14ac:dyDescent="0.25">
      <c r="H30">
        <v>2251</v>
      </c>
      <c r="I30">
        <v>73</v>
      </c>
      <c r="J30">
        <f>60.13+25.77</f>
        <v>85.9</v>
      </c>
      <c r="K30" s="13">
        <f>H30*I30*J30</f>
        <v>14115345.700000001</v>
      </c>
      <c r="L30" s="14">
        <f>K30*0.75</f>
        <v>10586509.275</v>
      </c>
    </row>
  </sheetData>
  <mergeCells count="18">
    <mergeCell ref="A1:D1"/>
    <mergeCell ref="A6:L6"/>
    <mergeCell ref="A7:L7"/>
    <mergeCell ref="A9:A11"/>
    <mergeCell ref="B9:B11"/>
    <mergeCell ref="C9:C11"/>
    <mergeCell ref="D9:D11"/>
    <mergeCell ref="E9:E11"/>
    <mergeCell ref="F9:K10"/>
    <mergeCell ref="L9:L11"/>
    <mergeCell ref="B17:K18"/>
    <mergeCell ref="A12:L12"/>
    <mergeCell ref="A13:A15"/>
    <mergeCell ref="B13:B14"/>
    <mergeCell ref="C13:C15"/>
    <mergeCell ref="D13:D15"/>
    <mergeCell ref="L13:L15"/>
    <mergeCell ref="E14:E15"/>
  </mergeCells>
  <pageMargins left="0.19685039370078741" right="0.19685039370078741" top="0.19685039370078741" bottom="0.23622047244094491" header="0.19685039370078741" footer="0.19685039370078741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6</vt:i4>
      </vt:variant>
    </vt:vector>
  </HeadingPairs>
  <TitlesOfParts>
    <vt:vector size="8" baseType="lpstr">
      <vt:lpstr>Заходи</vt:lpstr>
      <vt:lpstr>Заходи (2)</vt:lpstr>
      <vt:lpstr>Заходи!Z_FCF6C6CB_8779_4130_9730_38B57645CA9A_.wvu.PrintArea</vt:lpstr>
      <vt:lpstr>'Заходи (2)'!Z_FCF6C6CB_8779_4130_9730_38B57645CA9A_.wvu.PrintArea</vt:lpstr>
      <vt:lpstr>Заходи!Заголовки_для_друку</vt:lpstr>
      <vt:lpstr>'Заходи (2)'!Заголовки_для_друку</vt:lpstr>
      <vt:lpstr>Заходи!Область_друку</vt:lpstr>
      <vt:lpstr>'Заходи (2)'!Область_друку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Tofan</cp:lastModifiedBy>
  <cp:lastPrinted>2025-09-15T13:47:30Z</cp:lastPrinted>
  <dcterms:created xsi:type="dcterms:W3CDTF">1996-10-08T23:32:33Z</dcterms:created>
  <dcterms:modified xsi:type="dcterms:W3CDTF">2025-09-22T06:20:54Z</dcterms:modified>
</cp:coreProperties>
</file>