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32 Зміни бюджет\"/>
    </mc:Choice>
  </mc:AlternateContent>
  <xr:revisionPtr revIDLastSave="0" documentId="13_ncr:1_{FDBD95C2-1576-4E19-831E-F1F05DC577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Print_Area" localSheetId="0">'2025'!$A$1:$D$75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2" l="1"/>
  <c r="D65" i="2"/>
  <c r="D62" i="2" l="1"/>
  <c r="D44" i="2" l="1"/>
  <c r="D42" i="2"/>
  <c r="D40" i="2"/>
  <c r="D30" i="2"/>
  <c r="D26" i="2" l="1"/>
  <c r="D20" i="2"/>
  <c r="D48" i="2" l="1"/>
  <c r="D27" i="2" l="1"/>
  <c r="D35" i="2" l="1"/>
  <c r="D67" i="2" l="1"/>
  <c r="D37" i="2" l="1"/>
  <c r="D46" i="2"/>
  <c r="D52" i="2" l="1"/>
  <c r="D69" i="2"/>
  <c r="D64" i="2"/>
  <c r="D29" i="2"/>
  <c r="D25" i="2"/>
  <c r="D23" i="2"/>
  <c r="D21" i="2"/>
  <c r="D73" i="2" l="1"/>
  <c r="D59" i="2"/>
  <c r="D34" i="2" l="1"/>
  <c r="D61" i="2" l="1"/>
  <c r="D72" i="2" l="1"/>
  <c r="D31" i="2"/>
  <c r="D19" i="2" l="1"/>
  <c r="D51" i="2" l="1"/>
  <c r="D50" i="2" s="1"/>
  <c r="D71" i="2" l="1"/>
</calcChain>
</file>

<file path=xl/sharedStrings.xml><?xml version="1.0" encoding="utf-8"?>
<sst xmlns="http://schemas.openxmlformats.org/spreadsheetml/2006/main" count="87" uniqueCount="50">
  <si>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</si>
  <si>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</si>
  <si>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</si>
  <si>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</si>
  <si>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</si>
  <si>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</si>
  <si>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</si>
  <si>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</si>
  <si>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</si>
  <si>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</si>
  <si>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</si>
  <si>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</si>
  <si>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</si>
  <si>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</si>
  <si>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</si>
  <si>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</si>
  <si>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</si>
  <si>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</si>
  <si>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</si>
  <si>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</si>
  <si>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</si>
  <si>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</si>
  <si>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</si>
  <si>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</si>
  <si>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</si>
  <si>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</si>
  <si>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</si>
  <si>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</si>
  <si>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</si>
  <si>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</si>
  <si>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</si>
  <si>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</si>
  <si>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</si>
  <si>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</si>
  <si>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</si>
  <si>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</si>
  <si>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</si>
  <si>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</si>
  <si>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</si>
  <si>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</si>
  <si>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</si>
  <si>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</si>
  <si>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</si>
  <si>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</si>
  <si>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</si>
  <si>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</si>
  <si>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</si>
  <si>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</si>
  <si>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</si>
  <si>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                                                          від   19.09.2025 № 932 -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</si>
</sst>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5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quotePrefix="1" applyFont="1" applyFill="1" applyAlignment="1">
      <alignment horizontal="center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view="pageBreakPreview" zoomScaleNormal="100" zoomScaleSheetLayoutView="100" workbookViewId="0">
      <selection activeCell="C4" sqref="C4:D4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21875" style="1" customWidth="1"/>
    <col min="4" max="4" width="21.21875" style="1" customWidth="1"/>
    <col min="5" max="16384" width="8.88671875" style="1"/>
  </cols>
  <sheetData>
    <row r="1" spans="1:4">
      <c r="C1" s="55" t="s">
        <v>45</v>
      </c>
      <c r="D1" s="55"/>
    </row>
    <row r="2" spans="1:4" ht="15.6" customHeight="1">
      <c r="C2" s="56" t="s">
        <v>31</v>
      </c>
      <c r="D2" s="56"/>
    </row>
    <row r="3" spans="1:4">
      <c r="C3" s="55" t="s">
        <v>30</v>
      </c>
      <c r="D3" s="55"/>
    </row>
    <row r="4" spans="1:4">
      <c r="C4" s="53" t="s">
        <v>49</v>
      </c>
      <c r="D4" s="53"/>
    </row>
    <row r="5" spans="1:4">
      <c r="C5" s="17"/>
      <c r="D5" s="17"/>
    </row>
    <row r="6" spans="1:4">
      <c r="C6" s="55" t="s">
        <v>34</v>
      </c>
      <c r="D6" s="55"/>
    </row>
    <row r="7" spans="1:4" ht="15.75" customHeight="1">
      <c r="C7" s="56" t="s">
        <v>31</v>
      </c>
      <c r="D7" s="56"/>
    </row>
    <row r="8" spans="1:4">
      <c r="C8" s="55" t="s">
        <v>30</v>
      </c>
      <c r="D8" s="55"/>
    </row>
    <row r="9" spans="1:4">
      <c r="C9" s="55" t="s">
        <v>35</v>
      </c>
      <c r="D9" s="55"/>
    </row>
    <row r="10" spans="1:4">
      <c r="C10" s="2"/>
      <c r="D10" s="2"/>
    </row>
    <row r="11" spans="1:4">
      <c r="A11" s="41" t="s">
        <v>32</v>
      </c>
      <c r="B11" s="53"/>
      <c r="C11" s="53"/>
      <c r="D11" s="53"/>
    </row>
    <row r="12" spans="1:4">
      <c r="A12" s="57" t="s">
        <v>21</v>
      </c>
      <c r="B12" s="53"/>
      <c r="C12" s="53"/>
      <c r="D12" s="53"/>
    </row>
    <row r="13" spans="1:4">
      <c r="A13" s="53" t="s">
        <v>0</v>
      </c>
      <c r="B13" s="53"/>
      <c r="C13" s="53"/>
      <c r="D13" s="53"/>
    </row>
    <row r="14" spans="1:4">
      <c r="A14" s="41" t="s">
        <v>1</v>
      </c>
      <c r="B14" s="41"/>
      <c r="C14" s="41"/>
      <c r="D14" s="41"/>
    </row>
    <row r="15" spans="1:4">
      <c r="D15" s="2" t="s">
        <v>2</v>
      </c>
    </row>
    <row r="16" spans="1:4" s="5" customFormat="1" ht="45.6" customHeight="1">
      <c r="A16" s="3" t="s">
        <v>3</v>
      </c>
      <c r="B16" s="48" t="s">
        <v>4</v>
      </c>
      <c r="C16" s="49"/>
      <c r="D16" s="4" t="s">
        <v>5</v>
      </c>
    </row>
    <row r="17" spans="1:4" s="8" customFormat="1" ht="13.2">
      <c r="A17" s="6">
        <v>1</v>
      </c>
      <c r="B17" s="50">
        <v>2</v>
      </c>
      <c r="C17" s="51"/>
      <c r="D17" s="7">
        <v>3</v>
      </c>
    </row>
    <row r="18" spans="1:4">
      <c r="A18" s="52" t="s">
        <v>6</v>
      </c>
      <c r="B18" s="52"/>
      <c r="C18" s="52"/>
      <c r="D18" s="52"/>
    </row>
    <row r="19" spans="1:4">
      <c r="A19" s="9" t="s">
        <v>26</v>
      </c>
      <c r="B19" s="42" t="s">
        <v>27</v>
      </c>
      <c r="C19" s="43"/>
      <c r="D19" s="10">
        <f>D20</f>
        <v>154400800</v>
      </c>
    </row>
    <row r="20" spans="1:4">
      <c r="A20" s="11">
        <v>9900000000</v>
      </c>
      <c r="B20" s="44" t="s">
        <v>7</v>
      </c>
      <c r="C20" s="45"/>
      <c r="D20" s="12">
        <f>103011500+51389300</f>
        <v>154400800</v>
      </c>
    </row>
    <row r="21" spans="1:4" s="23" customFormat="1" ht="34.950000000000003" customHeight="1">
      <c r="A21" s="34">
        <v>41035400</v>
      </c>
      <c r="B21" s="46" t="s">
        <v>36</v>
      </c>
      <c r="C21" s="47"/>
      <c r="D21" s="10">
        <f>D22</f>
        <v>330900</v>
      </c>
    </row>
    <row r="22" spans="1:4">
      <c r="A22" s="11">
        <v>9900000000</v>
      </c>
      <c r="B22" s="44" t="s">
        <v>7</v>
      </c>
      <c r="C22" s="45"/>
      <c r="D22" s="12">
        <v>330900</v>
      </c>
    </row>
    <row r="23" spans="1:4" s="23" customFormat="1" ht="48.75" customHeight="1">
      <c r="A23" s="34">
        <v>41036000</v>
      </c>
      <c r="B23" s="46" t="s">
        <v>37</v>
      </c>
      <c r="C23" s="47"/>
      <c r="D23" s="10">
        <f>D24</f>
        <v>3043200</v>
      </c>
    </row>
    <row r="24" spans="1:4">
      <c r="A24" s="11">
        <v>9900000000</v>
      </c>
      <c r="B24" s="44" t="s">
        <v>7</v>
      </c>
      <c r="C24" s="45"/>
      <c r="D24" s="12">
        <v>3043200</v>
      </c>
    </row>
    <row r="25" spans="1:4" s="23" customFormat="1" ht="36" customHeight="1">
      <c r="A25" s="34">
        <v>41036300</v>
      </c>
      <c r="B25" s="46" t="s">
        <v>38</v>
      </c>
      <c r="C25" s="47"/>
      <c r="D25" s="10">
        <f>D26</f>
        <v>7832800</v>
      </c>
    </row>
    <row r="26" spans="1:4">
      <c r="A26" s="11">
        <v>9900000000</v>
      </c>
      <c r="B26" s="44" t="s">
        <v>7</v>
      </c>
      <c r="C26" s="45"/>
      <c r="D26" s="12">
        <f>7051000+781800</f>
        <v>7832800</v>
      </c>
    </row>
    <row r="27" spans="1:4" s="23" customFormat="1" ht="253.8" customHeight="1">
      <c r="A27" s="9">
        <v>41050200</v>
      </c>
      <c r="B27" s="42" t="s">
        <v>44</v>
      </c>
      <c r="C27" s="43"/>
      <c r="D27" s="10">
        <f>D28</f>
        <v>6648674</v>
      </c>
    </row>
    <row r="28" spans="1:4" ht="15.6" customHeight="1">
      <c r="A28" s="11">
        <v>1510000000</v>
      </c>
      <c r="B28" s="44" t="s">
        <v>28</v>
      </c>
      <c r="C28" s="45"/>
      <c r="D28" s="12">
        <v>6648674</v>
      </c>
    </row>
    <row r="29" spans="1:4" s="23" customFormat="1" ht="36.6" customHeight="1">
      <c r="A29" s="34">
        <v>41051000</v>
      </c>
      <c r="B29" s="46" t="s">
        <v>39</v>
      </c>
      <c r="C29" s="47"/>
      <c r="D29" s="10">
        <f>D30</f>
        <v>3135836</v>
      </c>
    </row>
    <row r="30" spans="1:4" ht="15.6" customHeight="1">
      <c r="A30" s="11">
        <v>1510000000</v>
      </c>
      <c r="B30" s="44" t="s">
        <v>28</v>
      </c>
      <c r="C30" s="45"/>
      <c r="D30" s="12">
        <f>1387870+282574+507390+70312+887690</f>
        <v>3135836</v>
      </c>
    </row>
    <row r="31" spans="1:4">
      <c r="A31" s="9" t="s">
        <v>22</v>
      </c>
      <c r="B31" s="42" t="s">
        <v>23</v>
      </c>
      <c r="C31" s="43"/>
      <c r="D31" s="10">
        <f>D32+D33+D34</f>
        <v>4337839</v>
      </c>
    </row>
    <row r="32" spans="1:4">
      <c r="A32" s="11">
        <v>1510000000</v>
      </c>
      <c r="B32" s="44" t="s">
        <v>28</v>
      </c>
      <c r="C32" s="45"/>
      <c r="D32" s="12">
        <v>556355</v>
      </c>
    </row>
    <row r="33" spans="1:4">
      <c r="A33" s="11">
        <v>1551900000</v>
      </c>
      <c r="B33" s="44" t="s">
        <v>25</v>
      </c>
      <c r="C33" s="45"/>
      <c r="D33" s="12">
        <v>1081484</v>
      </c>
    </row>
    <row r="34" spans="1:4">
      <c r="A34" s="31">
        <v>1554500000</v>
      </c>
      <c r="B34" s="44" t="s">
        <v>24</v>
      </c>
      <c r="C34" s="45"/>
      <c r="D34" s="32">
        <f>1500000+1200000</f>
        <v>2700000</v>
      </c>
    </row>
    <row r="35" spans="1:4" s="23" customFormat="1" ht="48.6" customHeight="1">
      <c r="A35" s="37">
        <v>41057700</v>
      </c>
      <c r="B35" s="42" t="s">
        <v>43</v>
      </c>
      <c r="C35" s="43"/>
      <c r="D35" s="38">
        <f>D36</f>
        <v>79056</v>
      </c>
    </row>
    <row r="36" spans="1:4">
      <c r="A36" s="11">
        <v>1510000000</v>
      </c>
      <c r="B36" s="44" t="s">
        <v>28</v>
      </c>
      <c r="C36" s="45"/>
      <c r="D36" s="12">
        <v>79056</v>
      </c>
    </row>
    <row r="37" spans="1:4" s="23" customFormat="1" ht="79.2" customHeight="1">
      <c r="A37" s="37">
        <v>41059300</v>
      </c>
      <c r="B37" s="42" t="s">
        <v>42</v>
      </c>
      <c r="C37" s="43"/>
      <c r="D37" s="38">
        <f>D38</f>
        <v>604618</v>
      </c>
    </row>
    <row r="38" spans="1:4" ht="15.6" customHeight="1">
      <c r="A38" s="11">
        <v>1510000000</v>
      </c>
      <c r="B38" s="44" t="s">
        <v>28</v>
      </c>
      <c r="C38" s="45"/>
      <c r="D38" s="12">
        <v>604618</v>
      </c>
    </row>
    <row r="39" spans="1:4">
      <c r="A39" s="52" t="s">
        <v>19</v>
      </c>
      <c r="B39" s="52"/>
      <c r="C39" s="52"/>
      <c r="D39" s="52"/>
    </row>
    <row r="40" spans="1:4">
      <c r="A40" s="9" t="s">
        <v>26</v>
      </c>
      <c r="B40" s="42" t="s">
        <v>27</v>
      </c>
      <c r="C40" s="43"/>
      <c r="D40" s="10">
        <f>D41</f>
        <v>4508100</v>
      </c>
    </row>
    <row r="41" spans="1:4" ht="15.6" customHeight="1">
      <c r="A41" s="11">
        <v>9900000000</v>
      </c>
      <c r="B41" s="44" t="s">
        <v>7</v>
      </c>
      <c r="C41" s="45"/>
      <c r="D41" s="12">
        <v>4508100</v>
      </c>
    </row>
    <row r="42" spans="1:4" s="23" customFormat="1" ht="34.799999999999997" customHeight="1">
      <c r="A42" s="9">
        <v>41035400</v>
      </c>
      <c r="B42" s="42" t="s">
        <v>36</v>
      </c>
      <c r="C42" s="43"/>
      <c r="D42" s="10">
        <f>D43</f>
        <v>254500</v>
      </c>
    </row>
    <row r="43" spans="1:4" ht="15.6" customHeight="1">
      <c r="A43" s="11">
        <v>9900000000</v>
      </c>
      <c r="B43" s="44" t="s">
        <v>47</v>
      </c>
      <c r="C43" s="45"/>
      <c r="D43" s="12">
        <v>254500</v>
      </c>
    </row>
    <row r="44" spans="1:4" s="23" customFormat="1" ht="50.4" customHeight="1">
      <c r="A44" s="9">
        <v>41037400</v>
      </c>
      <c r="B44" s="42" t="s">
        <v>48</v>
      </c>
      <c r="C44" s="43"/>
      <c r="D44" s="10">
        <f>D45</f>
        <v>1446700</v>
      </c>
    </row>
    <row r="45" spans="1:4" ht="15.6" customHeight="1">
      <c r="A45" s="11">
        <v>9900000000</v>
      </c>
      <c r="B45" s="44" t="s">
        <v>47</v>
      </c>
      <c r="C45" s="45"/>
      <c r="D45" s="12">
        <v>1446700</v>
      </c>
    </row>
    <row r="46" spans="1:4" s="23" customFormat="1">
      <c r="A46" s="9">
        <v>41053400</v>
      </c>
      <c r="B46" s="42" t="s">
        <v>41</v>
      </c>
      <c r="C46" s="43"/>
      <c r="D46" s="10">
        <f>D47</f>
        <v>486000</v>
      </c>
    </row>
    <row r="47" spans="1:4" ht="15.6" customHeight="1">
      <c r="A47" s="11">
        <v>1510000000</v>
      </c>
      <c r="B47" s="44" t="s">
        <v>28</v>
      </c>
      <c r="C47" s="45"/>
      <c r="D47" s="12">
        <v>486000</v>
      </c>
    </row>
    <row r="48" spans="1:4" ht="15.6" customHeight="1">
      <c r="A48" s="9" t="s">
        <v>22</v>
      </c>
      <c r="B48" s="42" t="s">
        <v>23</v>
      </c>
      <c r="C48" s="43"/>
      <c r="D48" s="10">
        <f>D49</f>
        <v>5000000</v>
      </c>
    </row>
    <row r="49" spans="1:4" ht="15.6" customHeight="1">
      <c r="A49" s="11">
        <v>1053300000</v>
      </c>
      <c r="B49" s="44" t="s">
        <v>46</v>
      </c>
      <c r="C49" s="45"/>
      <c r="D49" s="12">
        <v>5000000</v>
      </c>
    </row>
    <row r="50" spans="1:4">
      <c r="A50" s="14" t="s">
        <v>8</v>
      </c>
      <c r="B50" s="15" t="s">
        <v>15</v>
      </c>
      <c r="C50" s="13"/>
      <c r="D50" s="16">
        <f>D51+D52</f>
        <v>192109023</v>
      </c>
    </row>
    <row r="51" spans="1:4">
      <c r="A51" s="14" t="s">
        <v>8</v>
      </c>
      <c r="B51" s="15" t="s">
        <v>9</v>
      </c>
      <c r="C51" s="13"/>
      <c r="D51" s="16">
        <f>D19+D21+D23+D25+D27+D29+D31+D35+D37</f>
        <v>180413723</v>
      </c>
    </row>
    <row r="52" spans="1:4">
      <c r="A52" s="14" t="s">
        <v>8</v>
      </c>
      <c r="B52" s="15" t="s">
        <v>18</v>
      </c>
      <c r="C52" s="13"/>
      <c r="D52" s="16">
        <f>D40+D42+D44+D46+D48</f>
        <v>11695300</v>
      </c>
    </row>
    <row r="53" spans="1:4" ht="15" customHeight="1"/>
    <row r="54" spans="1:4" ht="16.95" customHeight="1">
      <c r="A54" s="41" t="s">
        <v>10</v>
      </c>
      <c r="B54" s="41"/>
      <c r="C54" s="41"/>
      <c r="D54" s="41"/>
    </row>
    <row r="55" spans="1:4" ht="14.4" customHeight="1">
      <c r="A55" s="17"/>
      <c r="D55" s="2" t="s">
        <v>2</v>
      </c>
    </row>
    <row r="56" spans="1:4" s="5" customFormat="1" ht="72">
      <c r="A56" s="18" t="s">
        <v>11</v>
      </c>
      <c r="B56" s="18" t="s">
        <v>12</v>
      </c>
      <c r="C56" s="18" t="s">
        <v>13</v>
      </c>
      <c r="D56" s="18" t="s">
        <v>5</v>
      </c>
    </row>
    <row r="57" spans="1:4" s="8" customFormat="1" ht="13.2">
      <c r="A57" s="19">
        <v>1</v>
      </c>
      <c r="B57" s="19">
        <v>2</v>
      </c>
      <c r="C57" s="19">
        <v>3</v>
      </c>
      <c r="D57" s="19">
        <v>4</v>
      </c>
    </row>
    <row r="58" spans="1:4">
      <c r="A58" s="54" t="s">
        <v>14</v>
      </c>
      <c r="B58" s="54"/>
      <c r="C58" s="54"/>
      <c r="D58" s="54"/>
    </row>
    <row r="59" spans="1:4">
      <c r="A59" s="24">
        <v>3719110</v>
      </c>
      <c r="B59" s="27">
        <v>9110</v>
      </c>
      <c r="C59" s="28" t="s">
        <v>33</v>
      </c>
      <c r="D59" s="25">
        <f>D60</f>
        <v>63874800</v>
      </c>
    </row>
    <row r="60" spans="1:4">
      <c r="A60" s="11">
        <v>9900000000</v>
      </c>
      <c r="B60" s="29">
        <v>9110</v>
      </c>
      <c r="C60" s="30" t="s">
        <v>7</v>
      </c>
      <c r="D60" s="33">
        <v>63874800</v>
      </c>
    </row>
    <row r="61" spans="1:4">
      <c r="A61" s="24">
        <v>3719770</v>
      </c>
      <c r="B61" s="27">
        <v>9770</v>
      </c>
      <c r="C61" s="28" t="s">
        <v>23</v>
      </c>
      <c r="D61" s="25">
        <f>D62+D63</f>
        <v>17396912</v>
      </c>
    </row>
    <row r="62" spans="1:4">
      <c r="A62" s="11">
        <v>1510000000</v>
      </c>
      <c r="B62" s="29">
        <v>9770</v>
      </c>
      <c r="C62" s="30" t="s">
        <v>28</v>
      </c>
      <c r="D62" s="33">
        <f>1760700+14200+2237000-10100+198000+10000000+231812+95000+2370300</f>
        <v>16896912</v>
      </c>
    </row>
    <row r="63" spans="1:4">
      <c r="A63" s="11">
        <v>1532720000</v>
      </c>
      <c r="B63" s="29">
        <v>9770</v>
      </c>
      <c r="C63" s="30" t="s">
        <v>29</v>
      </c>
      <c r="D63" s="33">
        <v>500000</v>
      </c>
    </row>
    <row r="64" spans="1:4" s="23" customFormat="1" ht="46.8">
      <c r="A64" s="9">
        <v>3719800</v>
      </c>
      <c r="B64" s="35">
        <v>9800</v>
      </c>
      <c r="C64" s="36" t="s">
        <v>40</v>
      </c>
      <c r="D64" s="25">
        <f>D65</f>
        <v>54734818</v>
      </c>
    </row>
    <row r="65" spans="1:4">
      <c r="A65" s="11">
        <v>9900000000</v>
      </c>
      <c r="B65" s="29">
        <v>9110</v>
      </c>
      <c r="C65" s="30" t="s">
        <v>7</v>
      </c>
      <c r="D65" s="20">
        <f>3690000+16324600+77500000-15874082-130000-6000000-2000000+100000-4300000+2000000-5500000-1500000-1000000-4490300-4085400</f>
        <v>54734818</v>
      </c>
    </row>
    <row r="66" spans="1:4">
      <c r="A66" s="54" t="s">
        <v>16</v>
      </c>
      <c r="B66" s="54"/>
      <c r="C66" s="54"/>
      <c r="D66" s="54"/>
    </row>
    <row r="67" spans="1:4">
      <c r="A67" s="24">
        <v>3719770</v>
      </c>
      <c r="B67" s="27">
        <v>9770</v>
      </c>
      <c r="C67" s="28" t="s">
        <v>23</v>
      </c>
      <c r="D67" s="39">
        <f>D68</f>
        <v>1041300</v>
      </c>
    </row>
    <row r="68" spans="1:4" ht="15.6" customHeight="1">
      <c r="A68" s="31">
        <v>1554500000</v>
      </c>
      <c r="B68" s="29">
        <v>9770</v>
      </c>
      <c r="C68" s="40" t="s">
        <v>24</v>
      </c>
      <c r="D68" s="20">
        <v>1041300</v>
      </c>
    </row>
    <row r="69" spans="1:4" s="23" customFormat="1" ht="46.8">
      <c r="A69" s="9">
        <v>3719800</v>
      </c>
      <c r="B69" s="35">
        <v>9800</v>
      </c>
      <c r="C69" s="36" t="s">
        <v>40</v>
      </c>
      <c r="D69" s="25">
        <f>D70</f>
        <v>40614482</v>
      </c>
    </row>
    <row r="70" spans="1:4">
      <c r="A70" s="11">
        <v>9900000000</v>
      </c>
      <c r="B70" s="29">
        <v>9110</v>
      </c>
      <c r="C70" s="30" t="s">
        <v>7</v>
      </c>
      <c r="D70" s="20">
        <f>3310000+5795000+5874082+130000+6000000+2000000-100000+4300000-2000000+5500000+1500000+1000000+1100000+2120000+4085400</f>
        <v>40614482</v>
      </c>
    </row>
    <row r="71" spans="1:4">
      <c r="A71" s="21" t="s">
        <v>8</v>
      </c>
      <c r="B71" s="21" t="s">
        <v>8</v>
      </c>
      <c r="C71" s="15" t="s">
        <v>17</v>
      </c>
      <c r="D71" s="22">
        <f>D72+D73</f>
        <v>177662312</v>
      </c>
    </row>
    <row r="72" spans="1:4">
      <c r="A72" s="21" t="s">
        <v>8</v>
      </c>
      <c r="B72" s="21" t="s">
        <v>8</v>
      </c>
      <c r="C72" s="26" t="s">
        <v>9</v>
      </c>
      <c r="D72" s="22">
        <f>D59+D61+D64</f>
        <v>136006530</v>
      </c>
    </row>
    <row r="73" spans="1:4">
      <c r="A73" s="21" t="s">
        <v>8</v>
      </c>
      <c r="B73" s="21" t="s">
        <v>8</v>
      </c>
      <c r="C73" s="26" t="s">
        <v>18</v>
      </c>
      <c r="D73" s="22">
        <f>D67+D69</f>
        <v>41655782</v>
      </c>
    </row>
    <row r="75" spans="1:4">
      <c r="A75" s="53" t="s">
        <v>20</v>
      </c>
      <c r="B75" s="53"/>
      <c r="C75" s="53"/>
      <c r="D75" s="53"/>
    </row>
  </sheetData>
  <mergeCells count="50">
    <mergeCell ref="A13:D13"/>
    <mergeCell ref="B31:C31"/>
    <mergeCell ref="B44:C44"/>
    <mergeCell ref="B45:C45"/>
    <mergeCell ref="C1:D1"/>
    <mergeCell ref="C2:D2"/>
    <mergeCell ref="C3:D3"/>
    <mergeCell ref="C4:D4"/>
    <mergeCell ref="B33:C33"/>
    <mergeCell ref="C6:D6"/>
    <mergeCell ref="C9:D9"/>
    <mergeCell ref="B19:C19"/>
    <mergeCell ref="B20:C20"/>
    <mergeCell ref="B32:C32"/>
    <mergeCell ref="C7:D7"/>
    <mergeCell ref="C8:D8"/>
    <mergeCell ref="A11:D11"/>
    <mergeCell ref="A12:D12"/>
    <mergeCell ref="B24:C24"/>
    <mergeCell ref="B25:C25"/>
    <mergeCell ref="A75:D75"/>
    <mergeCell ref="B46:C46"/>
    <mergeCell ref="A39:D39"/>
    <mergeCell ref="B34:C34"/>
    <mergeCell ref="A66:D66"/>
    <mergeCell ref="A54:D54"/>
    <mergeCell ref="A58:D58"/>
    <mergeCell ref="B47:C47"/>
    <mergeCell ref="B37:C37"/>
    <mergeCell ref="B38:C38"/>
    <mergeCell ref="B35:C35"/>
    <mergeCell ref="B36:C36"/>
    <mergeCell ref="B42:C42"/>
    <mergeCell ref="B43:C43"/>
    <mergeCell ref="A14:D14"/>
    <mergeCell ref="B27:C27"/>
    <mergeCell ref="B28:C28"/>
    <mergeCell ref="B48:C48"/>
    <mergeCell ref="B49:C49"/>
    <mergeCell ref="B40:C40"/>
    <mergeCell ref="B41:C41"/>
    <mergeCell ref="B26:C26"/>
    <mergeCell ref="B29:C29"/>
    <mergeCell ref="B30:C30"/>
    <mergeCell ref="B16:C16"/>
    <mergeCell ref="B17:C17"/>
    <mergeCell ref="A18:D18"/>
    <mergeCell ref="B21:C21"/>
    <mergeCell ref="B22:C22"/>
    <mergeCell ref="B23:C23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36" max="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2025-09-09T06:22:51Z</cp:lastPrinted>
  <dcterms:created xsi:type="dcterms:W3CDTF">2021-05-14T07:29:19Z</dcterms:created>
  <dcterms:modified xsi:type="dcterms:W3CDTF">2025-09-22T06:29:16Z</dcterms:modified>
</cp:coreProperties>
</file>