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SHARE\0-Старые данные\SHARE\Бюджет 2025\УТОЧНЕННЯ\10_НАСТУПНЕ\рада на сайт\"/>
    </mc:Choice>
  </mc:AlternateContent>
  <bookViews>
    <workbookView xWindow="-108" yWindow="-108" windowWidth="23256" windowHeight="12576"/>
  </bookViews>
  <sheets>
    <sheet name="2025" sheetId="6" r:id="rId1"/>
  </sheets>
  <definedNames>
    <definedName name="_xlnm.Print_Titles" localSheetId="0">'2025'!$11:$11</definedName>
    <definedName name="_xlnm.Print_Area" localSheetId="0">'2025'!$A$1:$D$40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6" l="1"/>
  <c r="D15" i="6" l="1"/>
  <c r="D12" i="6"/>
  <c r="D22" i="6" l="1"/>
  <c r="D28" i="6" l="1"/>
  <c r="D27" i="6"/>
  <c r="D31" i="6" l="1"/>
  <c r="D37" i="6"/>
  <c r="D35" i="6"/>
  <c r="D33" i="6"/>
  <c r="D29" i="6"/>
  <c r="D30" i="6"/>
  <c r="D32" i="6"/>
  <c r="D21" i="6" l="1"/>
  <c r="D20" i="6" l="1"/>
  <c r="D25" i="6" l="1"/>
  <c r="D24" i="6" s="1"/>
  <c r="D19" i="6" l="1"/>
  <c r="D18" i="6" s="1"/>
  <c r="D13" i="6" l="1"/>
  <c r="D16" i="6" l="1"/>
</calcChain>
</file>

<file path=xl/sharedStrings.xml><?xml version="1.0" encoding="utf-8"?>
<sst xmlns="http://schemas.openxmlformats.org/spreadsheetml/2006/main" count="45" uniqueCount="42">
  <si>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</si>
  <si>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</si>
  <si>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</si>
  <si>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</si>
  <si>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</si>
  <si>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</si>
  <si>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</si>
  <si>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</si>
  <si>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</si>
  <si>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</si>
  <si>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</si>
  <si>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</si>
  <si>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</si>
  <si>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</si>
  <si>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</si>
  <si>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</si>
  <si>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</si>
  <si>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</si>
  <si>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 xml:space="preserve">                                                                                                     від  23.12.2024 № 754 - VIII"</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</si>
  <si>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на  2025 рік</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</si>
  <si>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</si>
  <si>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</si>
  <si>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</si>
  <si>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</si>
  <si>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</si>
  <si>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 xml:space="preserve">                                                                                                      від                       2025  №              - VIII</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</si>
  <si>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</si>
  <si>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</si>
  <si>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</si>
  <si>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</si>
  <si>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</si>
  <si>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Капітальний ремонт багатоквартирного житлового будинку ОСББ "Паркова 22-А" за адресою: м.Чорноморськ, вул.Паркова, 22-А</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</si>
  <si>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</si>
  <si>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</si>
  <si>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</si>
  <si>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</si>
  <si>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</si>
  <si>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Видатки розвитку</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</si>
  <si>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</si>
  <si>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</si>
  <si>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Капітальний ремонт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</si>
  <si>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 xml:space="preserve">                                                                                                      Додаток 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</si>
</sst>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3">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0" fontId="0" fillId="2" borderId="0" xfId="0" applyFont="1" applyFill="1"/>
    <xf numFmtId="0" fontId="2" fillId="2" borderId="1" xfId="0" applyFont="1" applyFill="1" applyBorder="1" applyAlignment="1">
      <alignment horizontal="left" vertical="center" wrapText="1"/>
    </xf>
    <xf numFmtId="0" fontId="1" fillId="0" borderId="0" xfId="0" applyFont="1" applyAlignment="1">
      <alignment horizontal="center" vertical="center" wrapText="1"/>
    </xf>
    <xf numFmtId="0" fontId="8" fillId="2" borderId="0" xfId="0" applyFont="1" applyFill="1" applyAlignment="1">
      <alignment horizontal="left"/>
    </xf>
  </cellXfs>
  <cellStyles count="2">
    <cellStyle name="Звичайний" xfId="0" builtinId="0"/>
    <cellStyle name="Обычный 2" xfId="1"/>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tabSelected="1" view="pageBreakPreview" topLeftCell="A31" zoomScaleNormal="100" zoomScaleSheetLayoutView="100" workbookViewId="0">
      <selection activeCell="E1" sqref="E1:I1048576"/>
    </sheetView>
  </sheetViews>
  <sheetFormatPr defaultRowHeight="14.4" x14ac:dyDescent="0.3"/>
  <cols>
    <col min="1" max="1" width="13.6640625" customWidth="1"/>
    <col min="2" max="2" width="11.33203125" customWidth="1"/>
    <col min="3" max="3" width="61.33203125" customWidth="1"/>
    <col min="4" max="4" width="19.109375" bestFit="1" customWidth="1"/>
  </cols>
  <sheetData>
    <row r="1" spans="1:4" s="4" customFormat="1" ht="14.4" customHeight="1" x14ac:dyDescent="0.25">
      <c r="C1" s="32" t="s">
        <v>41</v>
      </c>
      <c r="D1" s="32"/>
    </row>
    <row r="2" spans="1:4" s="4" customFormat="1" ht="14.4" customHeight="1" x14ac:dyDescent="0.25">
      <c r="C2" s="32" t="s">
        <v>15</v>
      </c>
      <c r="D2" s="32"/>
    </row>
    <row r="3" spans="1:4" s="4" customFormat="1" ht="14.4" customHeight="1" x14ac:dyDescent="0.25">
      <c r="C3" s="32" t="s">
        <v>25</v>
      </c>
      <c r="D3" s="32"/>
    </row>
    <row r="4" spans="1:4" ht="10.199999999999999" customHeight="1" x14ac:dyDescent="0.3">
      <c r="D4" s="3"/>
    </row>
    <row r="5" spans="1:4" ht="15.6" x14ac:dyDescent="0.3">
      <c r="A5" s="5"/>
      <c r="B5" s="1"/>
      <c r="C5" s="32" t="s">
        <v>17</v>
      </c>
      <c r="D5" s="32"/>
    </row>
    <row r="6" spans="1:4" ht="15.6" x14ac:dyDescent="0.3">
      <c r="A6" s="5"/>
      <c r="B6" s="1"/>
      <c r="C6" s="32" t="s">
        <v>16</v>
      </c>
      <c r="D6" s="32"/>
    </row>
    <row r="7" spans="1:4" ht="15.6" x14ac:dyDescent="0.3">
      <c r="A7" s="1"/>
      <c r="B7" s="1"/>
      <c r="C7" s="32" t="s">
        <v>18</v>
      </c>
      <c r="D7" s="32"/>
    </row>
    <row r="8" spans="1:4" ht="15.6" x14ac:dyDescent="0.3">
      <c r="A8" s="31" t="s">
        <v>12</v>
      </c>
      <c r="B8" s="31"/>
      <c r="C8" s="31"/>
      <c r="D8" s="31"/>
    </row>
    <row r="9" spans="1:4" ht="53.1" customHeight="1" x14ac:dyDescent="0.3">
      <c r="A9" s="31" t="s">
        <v>19</v>
      </c>
      <c r="B9" s="31"/>
      <c r="C9" s="31"/>
      <c r="D9" s="31"/>
    </row>
    <row r="10" spans="1:4" ht="15.6" x14ac:dyDescent="0.3">
      <c r="A10" s="1"/>
      <c r="B10" s="1"/>
      <c r="C10" s="1"/>
      <c r="D10" s="1"/>
    </row>
    <row r="11" spans="1:4" ht="46.8" x14ac:dyDescent="0.3">
      <c r="A11" s="2" t="s">
        <v>0</v>
      </c>
      <c r="B11" s="2" t="s">
        <v>1</v>
      </c>
      <c r="C11" s="2" t="s">
        <v>2</v>
      </c>
      <c r="D11" s="2" t="s">
        <v>10</v>
      </c>
    </row>
    <row r="12" spans="1:4" s="10" customFormat="1" ht="31.2" x14ac:dyDescent="0.3">
      <c r="A12" s="19"/>
      <c r="B12" s="19"/>
      <c r="C12" s="23" t="s">
        <v>24</v>
      </c>
      <c r="D12" s="12">
        <f>359434.18-10400.19+4358135+2987672.36</f>
        <v>7694841.3499999996</v>
      </c>
    </row>
    <row r="13" spans="1:4" s="10" customFormat="1" ht="15.6" x14ac:dyDescent="0.3">
      <c r="A13" s="11"/>
      <c r="B13" s="11"/>
      <c r="C13" s="11" t="s">
        <v>8</v>
      </c>
      <c r="D13" s="12">
        <f>D15</f>
        <v>2338319.4800000004</v>
      </c>
    </row>
    <row r="14" spans="1:4" s="10" customFormat="1" ht="15.6" x14ac:dyDescent="0.3">
      <c r="A14" s="11"/>
      <c r="B14" s="13"/>
      <c r="C14" s="13" t="s">
        <v>3</v>
      </c>
      <c r="D14" s="12"/>
    </row>
    <row r="15" spans="1:4" s="10" customFormat="1" ht="49.95" customHeight="1" x14ac:dyDescent="0.3">
      <c r="A15" s="8">
        <v>50110000</v>
      </c>
      <c r="B15" s="16"/>
      <c r="C15" s="16" t="s">
        <v>9</v>
      </c>
      <c r="D15" s="24">
        <f>24940+216000+2082045-7889.78+1700+21113.06+411.2</f>
        <v>2338319.4800000004</v>
      </c>
    </row>
    <row r="16" spans="1:4" s="10" customFormat="1" ht="15.6" x14ac:dyDescent="0.3">
      <c r="A16" s="11"/>
      <c r="B16" s="11"/>
      <c r="C16" s="11" t="s">
        <v>4</v>
      </c>
      <c r="D16" s="12">
        <f>D18</f>
        <v>10033160.83</v>
      </c>
    </row>
    <row r="17" spans="1:4" s="10" customFormat="1" ht="15.6" x14ac:dyDescent="0.3">
      <c r="A17" s="11"/>
      <c r="B17" s="13"/>
      <c r="C17" s="13" t="s">
        <v>3</v>
      </c>
      <c r="D17" s="14"/>
    </row>
    <row r="18" spans="1:4" s="10" customFormat="1" ht="16.2" x14ac:dyDescent="0.3">
      <c r="A18" s="15"/>
      <c r="B18" s="16"/>
      <c r="C18" s="17" t="s">
        <v>37</v>
      </c>
      <c r="D18" s="12">
        <f>D19</f>
        <v>10033160.83</v>
      </c>
    </row>
    <row r="19" spans="1:4" s="10" customFormat="1" ht="93.6" customHeight="1" x14ac:dyDescent="0.3">
      <c r="A19" s="8">
        <v>7691</v>
      </c>
      <c r="B19" s="9"/>
      <c r="C19" s="18" t="s">
        <v>6</v>
      </c>
      <c r="D19" s="12">
        <f>D20+D22+D24</f>
        <v>10033160.83</v>
      </c>
    </row>
    <row r="20" spans="1:4" s="10" customFormat="1" ht="31.2" x14ac:dyDescent="0.3">
      <c r="A20" s="20" t="s">
        <v>34</v>
      </c>
      <c r="B20" s="20" t="s">
        <v>5</v>
      </c>
      <c r="C20" s="11" t="s">
        <v>35</v>
      </c>
      <c r="D20" s="12">
        <f>D21</f>
        <v>2074155.22</v>
      </c>
    </row>
    <row r="21" spans="1:4" s="10" customFormat="1" ht="109.2" x14ac:dyDescent="0.3">
      <c r="A21" s="8"/>
      <c r="B21" s="9"/>
      <c r="C21" s="21" t="s">
        <v>36</v>
      </c>
      <c r="D21" s="22">
        <f>2082045-7889.78</f>
        <v>2074155.22</v>
      </c>
    </row>
    <row r="22" spans="1:4" s="10" customFormat="1" ht="31.2" x14ac:dyDescent="0.3">
      <c r="A22" s="19">
        <v>1117691</v>
      </c>
      <c r="B22" s="20" t="s">
        <v>5</v>
      </c>
      <c r="C22" s="11" t="s">
        <v>38</v>
      </c>
      <c r="D22" s="12">
        <f>D23</f>
        <v>4358135</v>
      </c>
    </row>
    <row r="23" spans="1:4" s="10" customFormat="1" ht="140.4" x14ac:dyDescent="0.3">
      <c r="A23" s="8"/>
      <c r="B23" s="9"/>
      <c r="C23" s="21" t="s">
        <v>39</v>
      </c>
      <c r="D23" s="22">
        <v>4358135</v>
      </c>
    </row>
    <row r="24" spans="1:4" s="10" customFormat="1" ht="46.8" x14ac:dyDescent="0.3">
      <c r="A24" s="19">
        <v>1217691</v>
      </c>
      <c r="B24" s="20" t="s">
        <v>5</v>
      </c>
      <c r="C24" s="11" t="s">
        <v>11</v>
      </c>
      <c r="D24" s="12">
        <f>D25+D38</f>
        <v>3600870.61</v>
      </c>
    </row>
    <row r="25" spans="1:4" s="10" customFormat="1" ht="102.75" customHeight="1" x14ac:dyDescent="0.3">
      <c r="A25" s="8"/>
      <c r="B25" s="9"/>
      <c r="C25" s="16" t="s">
        <v>32</v>
      </c>
      <c r="D25" s="24">
        <f>SUM(D27:D37)</f>
        <v>613198.25</v>
      </c>
    </row>
    <row r="26" spans="1:4" s="10" customFormat="1" ht="15.6" x14ac:dyDescent="0.3">
      <c r="A26" s="8"/>
      <c r="B26" s="9"/>
      <c r="C26" s="25" t="s">
        <v>7</v>
      </c>
      <c r="D26" s="24"/>
    </row>
    <row r="27" spans="1:4" s="28" customFormat="1" ht="46.8" x14ac:dyDescent="0.3">
      <c r="A27" s="26"/>
      <c r="B27" s="27"/>
      <c r="C27" s="21" t="s">
        <v>27</v>
      </c>
      <c r="D27" s="22">
        <f>17000+10000</f>
        <v>27000</v>
      </c>
    </row>
    <row r="28" spans="1:4" s="28" customFormat="1" ht="46.8" x14ac:dyDescent="0.3">
      <c r="A28" s="26"/>
      <c r="B28" s="27"/>
      <c r="C28" s="21" t="s">
        <v>28</v>
      </c>
      <c r="D28" s="22">
        <f>40000+18100</f>
        <v>58100</v>
      </c>
    </row>
    <row r="29" spans="1:4" s="10" customFormat="1" ht="62.4" x14ac:dyDescent="0.3">
      <c r="A29" s="8"/>
      <c r="B29" s="9"/>
      <c r="C29" s="21" t="s">
        <v>22</v>
      </c>
      <c r="D29" s="22">
        <f>5000-7.2</f>
        <v>4992.8</v>
      </c>
    </row>
    <row r="30" spans="1:4" s="28" customFormat="1" ht="46.8" x14ac:dyDescent="0.3">
      <c r="A30" s="26"/>
      <c r="B30" s="27"/>
      <c r="C30" s="21" t="s">
        <v>26</v>
      </c>
      <c r="D30" s="22">
        <f>25000-9.99</f>
        <v>24990.01</v>
      </c>
    </row>
    <row r="31" spans="1:4" s="10" customFormat="1" ht="62.4" x14ac:dyDescent="0.3">
      <c r="A31" s="8"/>
      <c r="B31" s="9"/>
      <c r="C31" s="21" t="s">
        <v>23</v>
      </c>
      <c r="D31" s="22">
        <f>199925.78-10417.08</f>
        <v>189508.7</v>
      </c>
    </row>
    <row r="32" spans="1:4" s="10" customFormat="1" ht="62.4" x14ac:dyDescent="0.3">
      <c r="A32" s="8"/>
      <c r="B32" s="9"/>
      <c r="C32" s="21" t="s">
        <v>21</v>
      </c>
      <c r="D32" s="22">
        <f>4099.22-3340.84</f>
        <v>758.38000000000011</v>
      </c>
    </row>
    <row r="33" spans="1:4" s="28" customFormat="1" ht="46.8" x14ac:dyDescent="0.3">
      <c r="A33" s="26"/>
      <c r="B33" s="27"/>
      <c r="C33" s="21" t="s">
        <v>31</v>
      </c>
      <c r="D33" s="22">
        <f>50000-1889.62</f>
        <v>48110.38</v>
      </c>
    </row>
    <row r="34" spans="1:4" s="28" customFormat="1" ht="46.8" x14ac:dyDescent="0.3">
      <c r="A34" s="26"/>
      <c r="B34" s="27"/>
      <c r="C34" s="21" t="s">
        <v>29</v>
      </c>
      <c r="D34" s="22">
        <v>50000</v>
      </c>
    </row>
    <row r="35" spans="1:4" s="28" customFormat="1" ht="62.4" x14ac:dyDescent="0.3">
      <c r="A35" s="26"/>
      <c r="B35" s="27"/>
      <c r="C35" s="21" t="s">
        <v>30</v>
      </c>
      <c r="D35" s="22">
        <f>15000+1700-69.01</f>
        <v>16630.990000000002</v>
      </c>
    </row>
    <row r="36" spans="1:4" s="10" customFormat="1" ht="62.4" x14ac:dyDescent="0.3">
      <c r="A36" s="8"/>
      <c r="B36" s="9"/>
      <c r="C36" s="21" t="s">
        <v>20</v>
      </c>
      <c r="D36" s="22">
        <f>175349.18-413.49+411.2</f>
        <v>175346.89</v>
      </c>
    </row>
    <row r="37" spans="1:4" s="28" customFormat="1" ht="62.4" x14ac:dyDescent="0.3">
      <c r="A37" s="26"/>
      <c r="B37" s="27"/>
      <c r="C37" s="21" t="s">
        <v>33</v>
      </c>
      <c r="D37" s="22">
        <f>19000-1239.9</f>
        <v>17760.099999999999</v>
      </c>
    </row>
    <row r="38" spans="1:4" s="29" customFormat="1" ht="187.2" x14ac:dyDescent="0.3">
      <c r="A38" s="8"/>
      <c r="B38" s="9"/>
      <c r="C38" s="30" t="s">
        <v>40</v>
      </c>
      <c r="D38" s="24">
        <v>2987672.36</v>
      </c>
    </row>
    <row r="39" spans="1:4" ht="15.6" x14ac:dyDescent="0.3">
      <c r="A39" s="1"/>
      <c r="B39" s="1"/>
      <c r="C39" s="1"/>
      <c r="D39" s="1"/>
    </row>
    <row r="40" spans="1:4" ht="15.6" x14ac:dyDescent="0.3">
      <c r="A40" s="6" t="s">
        <v>13</v>
      </c>
      <c r="B40" s="1"/>
      <c r="C40" s="1"/>
      <c r="D40" s="7" t="s">
        <v>14</v>
      </c>
    </row>
  </sheetData>
  <mergeCells count="8">
    <mergeCell ref="A9:D9"/>
    <mergeCell ref="A8:D8"/>
    <mergeCell ref="C1:D1"/>
    <mergeCell ref="C2:D2"/>
    <mergeCell ref="C3:D3"/>
    <mergeCell ref="C5:D5"/>
    <mergeCell ref="C6:D6"/>
    <mergeCell ref="C7:D7"/>
  </mergeCells>
  <pageMargins left="1.1811023622047245" right="0.59055118110236227" top="0.11811023622047245" bottom="0.11811023622047245" header="0.59055118110236227" footer="0.59055118110236227"/>
  <pageSetup paperSize="9" scale="43"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220FU6</cp:lastModifiedBy>
  <cp:lastPrinted>2025-08-26T07:08:51Z</cp:lastPrinted>
  <dcterms:created xsi:type="dcterms:W3CDTF">2018-10-25T07:57:40Z</dcterms:created>
  <dcterms:modified xsi:type="dcterms:W3CDTF">2025-10-15T13:27:38Z</dcterms:modified>
</cp:coreProperties>
</file>