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4 сесія 17.10.2025\№951 Зміни бюджет\"/>
    </mc:Choice>
  </mc:AlternateContent>
  <xr:revisionPtr revIDLastSave="0" documentId="13_ncr:1_{F608D13A-9358-4AA3-B9D4-BDFD3E38D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externalReferences>
    <externalReference r:id="rId2"/>
    <externalReference r:id="rId3"/>
  </externalReferences>
  <definedNames>
    <definedName name="_xlnm.Print_Titles" localSheetId="0">'2025'!$16:$17</definedName>
    <definedName name="_xlnm.Print_Area" localSheetId="0">'2025'!$A$1:$D$77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2" l="1"/>
  <c r="E74" i="2"/>
  <c r="E73" i="2"/>
  <c r="D72" i="2" l="1"/>
  <c r="D67" i="2"/>
  <c r="E54" i="2"/>
  <c r="E53" i="2"/>
  <c r="E52" i="2"/>
  <c r="D34" i="2" l="1"/>
  <c r="D19" i="2"/>
  <c r="D47" i="2" l="1"/>
  <c r="D28" i="2"/>
  <c r="D64" i="2" l="1"/>
  <c r="D46" i="2" l="1"/>
  <c r="D44" i="2"/>
  <c r="D42" i="2"/>
  <c r="D32" i="2"/>
  <c r="D22" i="2" l="1"/>
  <c r="D50" i="2" l="1"/>
  <c r="D29" i="2" l="1"/>
  <c r="D37" i="2" l="1"/>
  <c r="D69" i="2" l="1"/>
  <c r="D39" i="2" l="1"/>
  <c r="D48" i="2"/>
  <c r="D54" i="2" l="1"/>
  <c r="F54" i="2" s="1"/>
  <c r="D71" i="2"/>
  <c r="D66" i="2"/>
  <c r="D31" i="2"/>
  <c r="D27" i="2"/>
  <c r="D25" i="2"/>
  <c r="D23" i="2"/>
  <c r="D75" i="2" l="1"/>
  <c r="F75" i="2" s="1"/>
  <c r="D61" i="2"/>
  <c r="D36" i="2" l="1"/>
  <c r="D63" i="2" l="1"/>
  <c r="D74" i="2" s="1"/>
  <c r="F74" i="2" s="1"/>
  <c r="D33" i="2" l="1"/>
  <c r="D21" i="2" l="1"/>
  <c r="D53" i="2" s="1"/>
  <c r="F53" i="2" s="1"/>
  <c r="D52" i="2" l="1"/>
  <c r="F52" i="2" s="1"/>
  <c r="D73" i="2" l="1"/>
  <c r="F73" i="2" s="1"/>
</calcChain>
</file>

<file path=xl/sharedStrings.xml><?xml version="1.0" encoding="utf-8"?>
<sst xmlns="http://schemas.openxmlformats.org/spreadsheetml/2006/main" count="89" uniqueCount="51">
  <si>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</si>
  <si>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</si>
  <si>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</si>
  <si>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</si>
  <si>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</si>
  <si>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</si>
  <si>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</si>
  <si>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</si>
  <si>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</si>
  <si>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</si>
  <si>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</si>
  <si>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</si>
  <si>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</si>
  <si>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</si>
  <si>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</si>
  <si>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</si>
  <si>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</si>
  <si>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</si>
  <si>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</si>
  <si>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</si>
  <si>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</si>
  <si>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</si>
  <si>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</si>
  <si>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</si>
  <si>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</si>
  <si>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</si>
  <si>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</si>
  <si>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</si>
  <si>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</si>
  <si>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</si>
  <si>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</si>
  <si>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</si>
  <si>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</si>
  <si>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</si>
  <si>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</si>
  <si>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</si>
  <si>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</si>
  <si>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</si>
  <si>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</si>
  <si>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</si>
  <si>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</si>
  <si>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</si>
  <si>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</si>
  <si>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</si>
  <si>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</si>
  <si>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</si>
  <si>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</si>
  <si>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</si>
  <si>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</si>
  <si>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</si>
  <si>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                                                             від    17.10.2025  №    951 -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</si>
</sst>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1" fillId="2" borderId="0" xfId="0" applyNumberFormat="1" applyFont="1" applyFill="1"/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1%20(1)%20&#1044;&#1086;&#1093;&#1086;&#1076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%20(3)%20&#1042;&#1080;&#1076;&#1072;&#109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1">
          <cell r="C81">
            <v>216718323</v>
          </cell>
          <cell r="D81">
            <v>203576323</v>
          </cell>
          <cell r="E81">
            <v>13142000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226">
          <cell r="E226">
            <v>133506530</v>
          </cell>
          <cell r="J226">
            <v>44155782</v>
          </cell>
          <cell r="P226">
            <v>177662312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view="pageBreakPreview" zoomScaleNormal="100" zoomScaleSheetLayoutView="100" workbookViewId="0">
      <selection activeCell="C4" sqref="C4:D4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21875" style="1" customWidth="1"/>
    <col min="4" max="4" width="21.21875" style="1" customWidth="1"/>
    <col min="5" max="5" width="11.109375" style="1" bestFit="1" customWidth="1"/>
    <col min="6" max="16384" width="8.88671875" style="1"/>
  </cols>
  <sheetData>
    <row r="1" spans="1:4">
      <c r="C1" s="42" t="s">
        <v>45</v>
      </c>
      <c r="D1" s="42"/>
    </row>
    <row r="2" spans="1:4" ht="15.6" customHeight="1">
      <c r="C2" s="43" t="s">
        <v>31</v>
      </c>
      <c r="D2" s="43"/>
    </row>
    <row r="3" spans="1:4">
      <c r="C3" s="42" t="s">
        <v>30</v>
      </c>
      <c r="D3" s="42"/>
    </row>
    <row r="4" spans="1:4">
      <c r="C4" s="44" t="s">
        <v>50</v>
      </c>
      <c r="D4" s="44"/>
    </row>
    <row r="5" spans="1:4">
      <c r="C5" s="8"/>
      <c r="D5" s="8"/>
    </row>
    <row r="6" spans="1:4">
      <c r="C6" s="42" t="s">
        <v>34</v>
      </c>
      <c r="D6" s="42"/>
    </row>
    <row r="7" spans="1:4" ht="15.75" customHeight="1">
      <c r="C7" s="43" t="s">
        <v>31</v>
      </c>
      <c r="D7" s="43"/>
    </row>
    <row r="8" spans="1:4">
      <c r="C8" s="42" t="s">
        <v>30</v>
      </c>
      <c r="D8" s="42"/>
    </row>
    <row r="9" spans="1:4">
      <c r="C9" s="42" t="s">
        <v>35</v>
      </c>
      <c r="D9" s="42"/>
    </row>
    <row r="10" spans="1:4">
      <c r="C10" s="2"/>
      <c r="D10" s="2"/>
    </row>
    <row r="11" spans="1:4">
      <c r="A11" s="36" t="s">
        <v>32</v>
      </c>
      <c r="B11" s="44"/>
      <c r="C11" s="44"/>
      <c r="D11" s="44"/>
    </row>
    <row r="12" spans="1:4">
      <c r="A12" s="45" t="s">
        <v>21</v>
      </c>
      <c r="B12" s="44"/>
      <c r="C12" s="44"/>
      <c r="D12" s="44"/>
    </row>
    <row r="13" spans="1:4">
      <c r="A13" s="44" t="s">
        <v>0</v>
      </c>
      <c r="B13" s="44"/>
      <c r="C13" s="44"/>
      <c r="D13" s="44"/>
    </row>
    <row r="14" spans="1:4">
      <c r="A14" s="36" t="s">
        <v>1</v>
      </c>
      <c r="B14" s="36"/>
      <c r="C14" s="36"/>
      <c r="D14" s="36"/>
    </row>
    <row r="15" spans="1:4">
      <c r="D15" s="2" t="s">
        <v>2</v>
      </c>
    </row>
    <row r="16" spans="1:4" s="3" customFormat="1" ht="45.6" customHeight="1">
      <c r="A16" s="9" t="s">
        <v>3</v>
      </c>
      <c r="B16" s="40" t="s">
        <v>4</v>
      </c>
      <c r="C16" s="40"/>
      <c r="D16" s="9" t="s">
        <v>5</v>
      </c>
    </row>
    <row r="17" spans="1:4" s="4" customFormat="1" ht="13.2">
      <c r="A17" s="32">
        <v>1</v>
      </c>
      <c r="B17" s="41">
        <v>2</v>
      </c>
      <c r="C17" s="41"/>
      <c r="D17" s="32">
        <v>3</v>
      </c>
    </row>
    <row r="18" spans="1:4">
      <c r="A18" s="46" t="s">
        <v>6</v>
      </c>
      <c r="B18" s="46"/>
      <c r="C18" s="46"/>
      <c r="D18" s="46"/>
    </row>
    <row r="19" spans="1:4" s="29" customFormat="1" ht="32.4" customHeight="1">
      <c r="A19" s="12">
        <v>41031100</v>
      </c>
      <c r="B19" s="37" t="s">
        <v>49</v>
      </c>
      <c r="C19" s="37"/>
      <c r="D19" s="27">
        <f>D20</f>
        <v>12957600</v>
      </c>
    </row>
    <row r="20" spans="1:4" s="30" customFormat="1" ht="15.6" customHeight="1">
      <c r="A20" s="33">
        <v>9900000000</v>
      </c>
      <c r="B20" s="38" t="s">
        <v>7</v>
      </c>
      <c r="C20" s="38"/>
      <c r="D20" s="23">
        <v>12957600</v>
      </c>
    </row>
    <row r="21" spans="1:4">
      <c r="A21" s="12" t="s">
        <v>26</v>
      </c>
      <c r="B21" s="37" t="s">
        <v>27</v>
      </c>
      <c r="C21" s="37"/>
      <c r="D21" s="27">
        <f>D22</f>
        <v>154400800</v>
      </c>
    </row>
    <row r="22" spans="1:4">
      <c r="A22" s="33">
        <v>9900000000</v>
      </c>
      <c r="B22" s="38" t="s">
        <v>7</v>
      </c>
      <c r="C22" s="38"/>
      <c r="D22" s="23">
        <f>103011500+51389300</f>
        <v>154400800</v>
      </c>
    </row>
    <row r="23" spans="1:4" s="14" customFormat="1" ht="34.950000000000003" customHeight="1">
      <c r="A23" s="24">
        <v>41035400</v>
      </c>
      <c r="B23" s="39" t="s">
        <v>36</v>
      </c>
      <c r="C23" s="39"/>
      <c r="D23" s="27">
        <f>D24</f>
        <v>330900</v>
      </c>
    </row>
    <row r="24" spans="1:4">
      <c r="A24" s="33">
        <v>9900000000</v>
      </c>
      <c r="B24" s="38" t="s">
        <v>7</v>
      </c>
      <c r="C24" s="38"/>
      <c r="D24" s="23">
        <v>330900</v>
      </c>
    </row>
    <row r="25" spans="1:4" s="14" customFormat="1" ht="48.75" customHeight="1">
      <c r="A25" s="24">
        <v>41036000</v>
      </c>
      <c r="B25" s="39" t="s">
        <v>37</v>
      </c>
      <c r="C25" s="39"/>
      <c r="D25" s="27">
        <f>D26</f>
        <v>3043200</v>
      </c>
    </row>
    <row r="26" spans="1:4">
      <c r="A26" s="33">
        <v>9900000000</v>
      </c>
      <c r="B26" s="38" t="s">
        <v>7</v>
      </c>
      <c r="C26" s="38"/>
      <c r="D26" s="23">
        <v>3043200</v>
      </c>
    </row>
    <row r="27" spans="1:4" s="14" customFormat="1" ht="36" customHeight="1">
      <c r="A27" s="24">
        <v>41036300</v>
      </c>
      <c r="B27" s="39" t="s">
        <v>38</v>
      </c>
      <c r="C27" s="39"/>
      <c r="D27" s="27">
        <f>D28</f>
        <v>17981800</v>
      </c>
    </row>
    <row r="28" spans="1:4">
      <c r="A28" s="33">
        <v>9900000000</v>
      </c>
      <c r="B28" s="38" t="s">
        <v>7</v>
      </c>
      <c r="C28" s="38"/>
      <c r="D28" s="23">
        <f>7051000+781800+10149000</f>
        <v>17981800</v>
      </c>
    </row>
    <row r="29" spans="1:4" s="14" customFormat="1" ht="253.8" customHeight="1">
      <c r="A29" s="12">
        <v>41050200</v>
      </c>
      <c r="B29" s="37" t="s">
        <v>44</v>
      </c>
      <c r="C29" s="37"/>
      <c r="D29" s="27">
        <f>D30</f>
        <v>6648674</v>
      </c>
    </row>
    <row r="30" spans="1:4" ht="15.6" customHeight="1">
      <c r="A30" s="33">
        <v>1510000000</v>
      </c>
      <c r="B30" s="38" t="s">
        <v>28</v>
      </c>
      <c r="C30" s="38"/>
      <c r="D30" s="23">
        <v>6648674</v>
      </c>
    </row>
    <row r="31" spans="1:4" s="14" customFormat="1" ht="36.6" customHeight="1">
      <c r="A31" s="24">
        <v>41051000</v>
      </c>
      <c r="B31" s="39" t="s">
        <v>39</v>
      </c>
      <c r="C31" s="39"/>
      <c r="D31" s="27">
        <f>D32</f>
        <v>3135836</v>
      </c>
    </row>
    <row r="32" spans="1:4" ht="15.6" customHeight="1">
      <c r="A32" s="33">
        <v>1510000000</v>
      </c>
      <c r="B32" s="38" t="s">
        <v>28</v>
      </c>
      <c r="C32" s="38"/>
      <c r="D32" s="23">
        <f>1387870+282574+507390+70312+887690</f>
        <v>3135836</v>
      </c>
    </row>
    <row r="33" spans="1:4">
      <c r="A33" s="12" t="s">
        <v>22</v>
      </c>
      <c r="B33" s="37" t="s">
        <v>23</v>
      </c>
      <c r="C33" s="37"/>
      <c r="D33" s="27">
        <f>D34+D35+D36</f>
        <v>4393839</v>
      </c>
    </row>
    <row r="34" spans="1:4">
      <c r="A34" s="33">
        <v>1510000000</v>
      </c>
      <c r="B34" s="38" t="s">
        <v>28</v>
      </c>
      <c r="C34" s="38"/>
      <c r="D34" s="23">
        <f>556355+56000</f>
        <v>612355</v>
      </c>
    </row>
    <row r="35" spans="1:4">
      <c r="A35" s="33">
        <v>1551900000</v>
      </c>
      <c r="B35" s="38" t="s">
        <v>25</v>
      </c>
      <c r="C35" s="38"/>
      <c r="D35" s="23">
        <v>1081484</v>
      </c>
    </row>
    <row r="36" spans="1:4">
      <c r="A36" s="33">
        <v>1554500000</v>
      </c>
      <c r="B36" s="38" t="s">
        <v>24</v>
      </c>
      <c r="C36" s="38"/>
      <c r="D36" s="23">
        <f>1500000+1200000</f>
        <v>2700000</v>
      </c>
    </row>
    <row r="37" spans="1:4" s="14" customFormat="1" ht="48.6" customHeight="1">
      <c r="A37" s="12">
        <v>41057700</v>
      </c>
      <c r="B37" s="37" t="s">
        <v>43</v>
      </c>
      <c r="C37" s="37"/>
      <c r="D37" s="27">
        <f>D38</f>
        <v>79056</v>
      </c>
    </row>
    <row r="38" spans="1:4">
      <c r="A38" s="33">
        <v>1510000000</v>
      </c>
      <c r="B38" s="38" t="s">
        <v>28</v>
      </c>
      <c r="C38" s="38"/>
      <c r="D38" s="23">
        <v>79056</v>
      </c>
    </row>
    <row r="39" spans="1:4" s="14" customFormat="1" ht="79.2" customHeight="1">
      <c r="A39" s="12">
        <v>41059300</v>
      </c>
      <c r="B39" s="37" t="s">
        <v>42</v>
      </c>
      <c r="C39" s="37"/>
      <c r="D39" s="27">
        <f>D40</f>
        <v>604618</v>
      </c>
    </row>
    <row r="40" spans="1:4" ht="15.6" customHeight="1">
      <c r="A40" s="33">
        <v>1510000000</v>
      </c>
      <c r="B40" s="38" t="s">
        <v>28</v>
      </c>
      <c r="C40" s="38"/>
      <c r="D40" s="23">
        <v>604618</v>
      </c>
    </row>
    <row r="41" spans="1:4">
      <c r="A41" s="46" t="s">
        <v>19</v>
      </c>
      <c r="B41" s="46"/>
      <c r="C41" s="46"/>
      <c r="D41" s="46"/>
    </row>
    <row r="42" spans="1:4">
      <c r="A42" s="12" t="s">
        <v>26</v>
      </c>
      <c r="B42" s="37" t="s">
        <v>27</v>
      </c>
      <c r="C42" s="37"/>
      <c r="D42" s="27">
        <f>D43</f>
        <v>4508100</v>
      </c>
    </row>
    <row r="43" spans="1:4" ht="15.6" customHeight="1">
      <c r="A43" s="33">
        <v>9900000000</v>
      </c>
      <c r="B43" s="38" t="s">
        <v>7</v>
      </c>
      <c r="C43" s="38"/>
      <c r="D43" s="23">
        <v>4508100</v>
      </c>
    </row>
    <row r="44" spans="1:4" s="14" customFormat="1" ht="34.799999999999997" customHeight="1">
      <c r="A44" s="12">
        <v>41035400</v>
      </c>
      <c r="B44" s="37" t="s">
        <v>36</v>
      </c>
      <c r="C44" s="37"/>
      <c r="D44" s="27">
        <f>D45</f>
        <v>254500</v>
      </c>
    </row>
    <row r="45" spans="1:4" ht="15.6" customHeight="1">
      <c r="A45" s="33">
        <v>9900000000</v>
      </c>
      <c r="B45" s="38" t="s">
        <v>47</v>
      </c>
      <c r="C45" s="38"/>
      <c r="D45" s="23">
        <v>254500</v>
      </c>
    </row>
    <row r="46" spans="1:4" s="14" customFormat="1" ht="50.4" customHeight="1">
      <c r="A46" s="12">
        <v>41037400</v>
      </c>
      <c r="B46" s="37" t="s">
        <v>48</v>
      </c>
      <c r="C46" s="37"/>
      <c r="D46" s="27">
        <f>D47</f>
        <v>2893400</v>
      </c>
    </row>
    <row r="47" spans="1:4" ht="15.6" customHeight="1">
      <c r="A47" s="33">
        <v>9900000000</v>
      </c>
      <c r="B47" s="38" t="s">
        <v>47</v>
      </c>
      <c r="C47" s="38"/>
      <c r="D47" s="23">
        <f>1446700+1446700</f>
        <v>2893400</v>
      </c>
    </row>
    <row r="48" spans="1:4" s="14" customFormat="1">
      <c r="A48" s="12">
        <v>41053400</v>
      </c>
      <c r="B48" s="37" t="s">
        <v>41</v>
      </c>
      <c r="C48" s="37"/>
      <c r="D48" s="27">
        <f>D49</f>
        <v>486000</v>
      </c>
    </row>
    <row r="49" spans="1:6" ht="15.6" customHeight="1">
      <c r="A49" s="33">
        <v>1510000000</v>
      </c>
      <c r="B49" s="38" t="s">
        <v>28</v>
      </c>
      <c r="C49" s="38"/>
      <c r="D49" s="23">
        <v>486000</v>
      </c>
    </row>
    <row r="50" spans="1:6" ht="15.6" customHeight="1">
      <c r="A50" s="12" t="s">
        <v>22</v>
      </c>
      <c r="B50" s="37" t="s">
        <v>23</v>
      </c>
      <c r="C50" s="37"/>
      <c r="D50" s="27">
        <f>D51</f>
        <v>5000000</v>
      </c>
    </row>
    <row r="51" spans="1:6" ht="15.6" customHeight="1">
      <c r="A51" s="33">
        <v>1053300000</v>
      </c>
      <c r="B51" s="38" t="s">
        <v>46</v>
      </c>
      <c r="C51" s="38"/>
      <c r="D51" s="23">
        <v>5000000</v>
      </c>
    </row>
    <row r="52" spans="1:6">
      <c r="A52" s="34" t="s">
        <v>8</v>
      </c>
      <c r="B52" s="17" t="s">
        <v>15</v>
      </c>
      <c r="C52" s="35"/>
      <c r="D52" s="13">
        <f>D53+D54</f>
        <v>216718323</v>
      </c>
      <c r="E52" s="1">
        <f>'[1]2025'!$C$81</f>
        <v>216718323</v>
      </c>
      <c r="F52" s="31">
        <f>D52-E52</f>
        <v>0</v>
      </c>
    </row>
    <row r="53" spans="1:6">
      <c r="A53" s="34" t="s">
        <v>8</v>
      </c>
      <c r="B53" s="47" t="s">
        <v>9</v>
      </c>
      <c r="C53" s="48"/>
      <c r="D53" s="13">
        <f>D19+D21+D23+D25+D27+D29+D31+D33+D37+D39</f>
        <v>203576323</v>
      </c>
      <c r="E53" s="1">
        <f>'[1]2025'!$D$81</f>
        <v>203576323</v>
      </c>
      <c r="F53" s="31">
        <f t="shared" ref="F53:F54" si="0">D53-E53</f>
        <v>0</v>
      </c>
    </row>
    <row r="54" spans="1:6">
      <c r="A54" s="34" t="s">
        <v>8</v>
      </c>
      <c r="B54" s="47" t="s">
        <v>18</v>
      </c>
      <c r="C54" s="48"/>
      <c r="D54" s="13">
        <f>D42+D44+D46+D48+D50</f>
        <v>13142000</v>
      </c>
      <c r="E54" s="1">
        <f>'[1]2025'!$E$81</f>
        <v>13142000</v>
      </c>
      <c r="F54" s="31">
        <f t="shared" si="0"/>
        <v>0</v>
      </c>
    </row>
    <row r="55" spans="1:6" ht="15" customHeight="1"/>
    <row r="56" spans="1:6" ht="16.95" customHeight="1">
      <c r="A56" s="36" t="s">
        <v>10</v>
      </c>
      <c r="B56" s="36"/>
      <c r="C56" s="36"/>
      <c r="D56" s="36"/>
    </row>
    <row r="57" spans="1:6" ht="14.4" customHeight="1">
      <c r="A57" s="8"/>
      <c r="D57" s="2" t="s">
        <v>2</v>
      </c>
    </row>
    <row r="58" spans="1:6" s="3" customFormat="1" ht="72">
      <c r="A58" s="9" t="s">
        <v>11</v>
      </c>
      <c r="B58" s="9" t="s">
        <v>12</v>
      </c>
      <c r="C58" s="9" t="s">
        <v>13</v>
      </c>
      <c r="D58" s="9" t="s">
        <v>5</v>
      </c>
    </row>
    <row r="59" spans="1:6" s="4" customFormat="1" ht="13.2">
      <c r="A59" s="10">
        <v>1</v>
      </c>
      <c r="B59" s="10">
        <v>2</v>
      </c>
      <c r="C59" s="10">
        <v>3</v>
      </c>
      <c r="D59" s="10">
        <v>4</v>
      </c>
    </row>
    <row r="60" spans="1:6">
      <c r="A60" s="46" t="s">
        <v>14</v>
      </c>
      <c r="B60" s="46"/>
      <c r="C60" s="46"/>
      <c r="D60" s="46"/>
    </row>
    <row r="61" spans="1:6">
      <c r="A61" s="15">
        <v>3719110</v>
      </c>
      <c r="B61" s="18">
        <v>9110</v>
      </c>
      <c r="C61" s="19" t="s">
        <v>33</v>
      </c>
      <c r="D61" s="16">
        <f>D62</f>
        <v>63874800</v>
      </c>
    </row>
    <row r="62" spans="1:6">
      <c r="A62" s="6">
        <v>9900000000</v>
      </c>
      <c r="B62" s="20">
        <v>9110</v>
      </c>
      <c r="C62" s="21" t="s">
        <v>7</v>
      </c>
      <c r="D62" s="23">
        <v>63874800</v>
      </c>
    </row>
    <row r="63" spans="1:6">
      <c r="A63" s="15">
        <v>3719770</v>
      </c>
      <c r="B63" s="18">
        <v>9770</v>
      </c>
      <c r="C63" s="19" t="s">
        <v>23</v>
      </c>
      <c r="D63" s="16">
        <f>D64+D65</f>
        <v>17396912</v>
      </c>
    </row>
    <row r="64" spans="1:6">
      <c r="A64" s="6">
        <v>1510000000</v>
      </c>
      <c r="B64" s="20">
        <v>9770</v>
      </c>
      <c r="C64" s="21" t="s">
        <v>28</v>
      </c>
      <c r="D64" s="23">
        <f>1760700+14200+2237000-10100+198000+10000000+231812+95000+2370300</f>
        <v>16896912</v>
      </c>
    </row>
    <row r="65" spans="1:6">
      <c r="A65" s="6">
        <v>1532720000</v>
      </c>
      <c r="B65" s="20">
        <v>9770</v>
      </c>
      <c r="C65" s="21" t="s">
        <v>29</v>
      </c>
      <c r="D65" s="23">
        <v>500000</v>
      </c>
    </row>
    <row r="66" spans="1:6" s="14" customFormat="1" ht="46.8">
      <c r="A66" s="5">
        <v>3719800</v>
      </c>
      <c r="B66" s="25">
        <v>9800</v>
      </c>
      <c r="C66" s="26" t="s">
        <v>40</v>
      </c>
      <c r="D66" s="16">
        <f>D67</f>
        <v>52234818</v>
      </c>
    </row>
    <row r="67" spans="1:6">
      <c r="A67" s="6">
        <v>9900000000</v>
      </c>
      <c r="B67" s="20">
        <v>9110</v>
      </c>
      <c r="C67" s="21" t="s">
        <v>7</v>
      </c>
      <c r="D67" s="11">
        <f>3690000+16324600+77500000-15874082-130000-6000000-2000000+100000-4300000+2000000-5500000-1500000-1000000-4490300-4085400-2500000</f>
        <v>52234818</v>
      </c>
    </row>
    <row r="68" spans="1:6">
      <c r="A68" s="46" t="s">
        <v>16</v>
      </c>
      <c r="B68" s="46"/>
      <c r="C68" s="46"/>
      <c r="D68" s="46"/>
    </row>
    <row r="69" spans="1:6">
      <c r="A69" s="15">
        <v>3719770</v>
      </c>
      <c r="B69" s="18">
        <v>9770</v>
      </c>
      <c r="C69" s="19" t="s">
        <v>23</v>
      </c>
      <c r="D69" s="27">
        <f>D70</f>
        <v>1041300</v>
      </c>
    </row>
    <row r="70" spans="1:6" ht="15.6" customHeight="1">
      <c r="A70" s="22">
        <v>1554500000</v>
      </c>
      <c r="B70" s="20">
        <v>9770</v>
      </c>
      <c r="C70" s="28" t="s">
        <v>24</v>
      </c>
      <c r="D70" s="11">
        <v>1041300</v>
      </c>
    </row>
    <row r="71" spans="1:6" s="14" customFormat="1" ht="46.8">
      <c r="A71" s="5">
        <v>3719800</v>
      </c>
      <c r="B71" s="25">
        <v>9800</v>
      </c>
      <c r="C71" s="26" t="s">
        <v>40</v>
      </c>
      <c r="D71" s="16">
        <f>D72</f>
        <v>43114482</v>
      </c>
    </row>
    <row r="72" spans="1:6">
      <c r="A72" s="6">
        <v>9900000000</v>
      </c>
      <c r="B72" s="20">
        <v>9110</v>
      </c>
      <c r="C72" s="21" t="s">
        <v>7</v>
      </c>
      <c r="D72" s="11">
        <f>3310000+5795000+5874082+130000+6000000+2000000-100000+4300000-2000000+5500000+1500000+1000000+1100000+2120000+4085400+2500000</f>
        <v>43114482</v>
      </c>
    </row>
    <row r="73" spans="1:6">
      <c r="A73" s="12" t="s">
        <v>8</v>
      </c>
      <c r="B73" s="12" t="s">
        <v>8</v>
      </c>
      <c r="C73" s="7" t="s">
        <v>17</v>
      </c>
      <c r="D73" s="13">
        <f>D74+D75</f>
        <v>177662312</v>
      </c>
      <c r="E73" s="1">
        <f>'[2]2025'!$P$226</f>
        <v>177662312</v>
      </c>
      <c r="F73" s="31">
        <f>D73-E73</f>
        <v>0</v>
      </c>
    </row>
    <row r="74" spans="1:6">
      <c r="A74" s="12" t="s">
        <v>8</v>
      </c>
      <c r="B74" s="12" t="s">
        <v>8</v>
      </c>
      <c r="C74" s="17" t="s">
        <v>9</v>
      </c>
      <c r="D74" s="13">
        <f>D61+D63+D66</f>
        <v>133506530</v>
      </c>
      <c r="E74" s="1">
        <f>'[2]2025'!$E$226</f>
        <v>133506530</v>
      </c>
      <c r="F74" s="31">
        <f t="shared" ref="F74:F75" si="1">D74-E74</f>
        <v>0</v>
      </c>
    </row>
    <row r="75" spans="1:6">
      <c r="A75" s="12" t="s">
        <v>8</v>
      </c>
      <c r="B75" s="12" t="s">
        <v>8</v>
      </c>
      <c r="C75" s="17" t="s">
        <v>18</v>
      </c>
      <c r="D75" s="13">
        <f>D69+D71</f>
        <v>44155782</v>
      </c>
      <c r="E75" s="1">
        <f>'[2]2025'!$J$226</f>
        <v>44155782</v>
      </c>
      <c r="F75" s="31">
        <f t="shared" si="1"/>
        <v>0</v>
      </c>
    </row>
    <row r="77" spans="1:6">
      <c r="A77" s="44" t="s">
        <v>20</v>
      </c>
      <c r="B77" s="44"/>
      <c r="C77" s="44"/>
      <c r="D77" s="44"/>
    </row>
  </sheetData>
  <mergeCells count="54">
    <mergeCell ref="B54:C54"/>
    <mergeCell ref="A18:D18"/>
    <mergeCell ref="B23:C23"/>
    <mergeCell ref="B24:C24"/>
    <mergeCell ref="B25:C25"/>
    <mergeCell ref="B53:C53"/>
    <mergeCell ref="B47:C47"/>
    <mergeCell ref="B33:C33"/>
    <mergeCell ref="B19:C19"/>
    <mergeCell ref="B20:C20"/>
    <mergeCell ref="B46:C46"/>
    <mergeCell ref="B27:C27"/>
    <mergeCell ref="A77:D77"/>
    <mergeCell ref="B48:C48"/>
    <mergeCell ref="A41:D41"/>
    <mergeCell ref="B36:C36"/>
    <mergeCell ref="A68:D68"/>
    <mergeCell ref="A56:D56"/>
    <mergeCell ref="A60:D60"/>
    <mergeCell ref="B49:C49"/>
    <mergeCell ref="B39:C39"/>
    <mergeCell ref="B40:C40"/>
    <mergeCell ref="B37:C37"/>
    <mergeCell ref="B38:C38"/>
    <mergeCell ref="B44:C44"/>
    <mergeCell ref="B45:C45"/>
    <mergeCell ref="B50:C50"/>
    <mergeCell ref="B51:C51"/>
    <mergeCell ref="C1:D1"/>
    <mergeCell ref="C2:D2"/>
    <mergeCell ref="C3:D3"/>
    <mergeCell ref="C4:D4"/>
    <mergeCell ref="B35:C35"/>
    <mergeCell ref="C6:D6"/>
    <mergeCell ref="C9:D9"/>
    <mergeCell ref="B21:C21"/>
    <mergeCell ref="B22:C22"/>
    <mergeCell ref="B34:C34"/>
    <mergeCell ref="C7:D7"/>
    <mergeCell ref="C8:D8"/>
    <mergeCell ref="A11:D11"/>
    <mergeCell ref="A12:D12"/>
    <mergeCell ref="B26:C26"/>
    <mergeCell ref="A13:D13"/>
    <mergeCell ref="A14:D14"/>
    <mergeCell ref="B29:C29"/>
    <mergeCell ref="B30:C30"/>
    <mergeCell ref="B42:C42"/>
    <mergeCell ref="B43:C43"/>
    <mergeCell ref="B28:C28"/>
    <mergeCell ref="B31:C31"/>
    <mergeCell ref="B32:C32"/>
    <mergeCell ref="B16:C16"/>
    <mergeCell ref="B17:C17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36" max="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2025-10-15T12:02:43Z</cp:lastPrinted>
  <dcterms:created xsi:type="dcterms:W3CDTF">2021-05-14T07:29:19Z</dcterms:created>
  <dcterms:modified xsi:type="dcterms:W3CDTF">2025-10-20T06:04:19Z</dcterms:modified>
</cp:coreProperties>
</file>