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ПУБЛІЧНІ ІНВЕСТИЦІЇ\Середньострокові ППІ 2026-2028\Рішення\"/>
    </mc:Choice>
  </mc:AlternateContent>
  <xr:revisionPtr revIDLastSave="0" documentId="13_ncr:1_{644B29DF-8B2D-4ACE-9142-02DA9BFED946}" xr6:coauthVersionLast="47" xr6:coauthVersionMax="47" xr10:uidLastSave="{00000000-0000-0000-0000-000000000000}"/>
  <bookViews>
    <workbookView xWindow="-120" yWindow="-120" windowWidth="29040" windowHeight="15840" xr2:uid="{A7B8F90C-6E4E-454C-BF3B-47E6A6153319}"/>
  </bookViews>
  <sheets>
    <sheet name="Пріоритетні ПІ" sheetId="1" r:id="rId1"/>
    <sheet name="Напрями ПІ " sheetId="2" r:id="rId2"/>
    <sheet name="Аркуш1" sheetId="3" r:id="rId3"/>
  </sheets>
  <definedNames>
    <definedName name="_xlnm.Print_Area" localSheetId="1">'Напрями ПІ '!$A$1:$I$25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O14" i="1"/>
  <c r="N14" i="1"/>
  <c r="M14" i="1"/>
  <c r="O21" i="1"/>
  <c r="N21" i="1"/>
  <c r="M21" i="1"/>
  <c r="O32" i="1"/>
  <c r="N32" i="1"/>
  <c r="M32" i="1"/>
  <c r="O22" i="2"/>
  <c r="N22" i="2"/>
  <c r="M22" i="2"/>
  <c r="P22" i="2" s="1"/>
  <c r="P25" i="2"/>
  <c r="P21" i="2"/>
  <c r="P20" i="2"/>
  <c r="P16" i="2"/>
  <c r="P12" i="2"/>
  <c r="P11" i="2"/>
  <c r="P7" i="2"/>
  <c r="P8" i="1"/>
  <c r="P9" i="1"/>
  <c r="P10" i="1"/>
  <c r="P11" i="1"/>
  <c r="P12" i="1"/>
  <c r="P13" i="1"/>
  <c r="P15" i="1"/>
  <c r="P17" i="1"/>
  <c r="P18" i="1"/>
  <c r="P19" i="1"/>
  <c r="P20" i="1"/>
  <c r="P24" i="1"/>
  <c r="P25" i="1"/>
  <c r="P26" i="1"/>
  <c r="P27" i="1"/>
  <c r="P28" i="1"/>
  <c r="P29" i="1"/>
  <c r="P30" i="1"/>
  <c r="P31" i="1"/>
  <c r="P6" i="1"/>
  <c r="I18" i="1"/>
  <c r="P32" i="1" l="1"/>
  <c r="O39" i="1"/>
  <c r="N39" i="1"/>
  <c r="M39" i="1"/>
  <c r="P14" i="1"/>
  <c r="P21" i="1"/>
  <c r="P39" i="1" l="1"/>
  <c r="I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Oksana</author>
  </authors>
  <commentList>
    <comment ref="I18" authorId="0" shapeId="0" xr:uid="{F0A7CB30-58AD-400D-96DE-1C044D96E3A0}">
      <text>
        <r>
          <rPr>
            <b/>
            <sz val="9"/>
            <color indexed="81"/>
            <rFont val="Tahoma"/>
            <family val="2"/>
            <charset val="204"/>
          </rPr>
          <t>Oksana:</t>
        </r>
        <r>
          <rPr>
            <sz val="9"/>
            <color indexed="81"/>
            <rFont val="Tahoma"/>
            <family val="2"/>
            <charset val="204"/>
          </rPr>
          <t xml:space="preserve">
загальна вартість проєкту 25200 млн грн
</t>
        </r>
      </text>
    </comment>
    <comment ref="J25" authorId="0" shapeId="0" xr:uid="{BCC9D18F-C0D4-4DC0-A0F6-CF0E6D73B98C}">
      <text>
        <r>
          <rPr>
            <b/>
            <sz val="9"/>
            <color indexed="81"/>
            <rFont val="Tahoma"/>
            <charset val="1"/>
          </rPr>
          <t>Oksana:</t>
        </r>
        <r>
          <rPr>
            <sz val="9"/>
            <color indexed="81"/>
            <rFont val="Tahoma"/>
            <charset val="1"/>
          </rPr>
          <t xml:space="preserve">
повна вартість проєктів
</t>
        </r>
      </text>
    </comment>
    <comment ref="G28" authorId="0" shapeId="0" xr:uid="{98E02488-6E95-414C-96F5-5E70A06CF95D}">
      <text>
        <r>
          <rPr>
            <b/>
            <sz val="9"/>
            <color indexed="81"/>
            <rFont val="Tahoma"/>
            <charset val="1"/>
          </rPr>
          <t>Oksana:</t>
        </r>
        <r>
          <rPr>
            <sz val="9"/>
            <color indexed="81"/>
            <rFont val="Tahoma"/>
            <charset val="1"/>
          </rPr>
          <t xml:space="preserve">
295,71 тис. грн - без ПДВ на рік</t>
        </r>
      </text>
    </comment>
    <comment ref="G31" authorId="0" shapeId="0" xr:uid="{BADAF374-76FC-4A78-BD03-E65DE4B6C294}">
      <text>
        <r>
          <rPr>
            <b/>
            <sz val="9"/>
            <color indexed="81"/>
            <rFont val="Tahoma"/>
            <family val="2"/>
            <charset val="204"/>
          </rPr>
          <t>Oksana:</t>
        </r>
        <r>
          <rPr>
            <sz val="9"/>
            <color indexed="81"/>
            <rFont val="Tahoma"/>
            <family val="2"/>
            <charset val="204"/>
          </rPr>
          <t xml:space="preserve">
17500000/2500 (1 м2 капітальний ремонт доріг)</t>
        </r>
      </text>
    </comment>
  </commentList>
</comments>
</file>

<file path=xl/sharedStrings.xml><?xml version="1.0" encoding="utf-8"?>
<sst xmlns="http://schemas.openxmlformats.org/spreadsheetml/2006/main" count="265" uniqueCount="142">
  <si>
    <t>Напрям</t>
  </si>
  <si>
    <t>Проєкти</t>
  </si>
  <si>
    <t>Підсектор</t>
  </si>
  <si>
    <t>Цільовий показник</t>
  </si>
  <si>
    <t>Базове значення</t>
  </si>
  <si>
    <t>Ціль 2028</t>
  </si>
  <si>
    <t>Стратегія</t>
  </si>
  <si>
    <t>Капітальний ремонт покрівлі з встановленням геліосистеми в закладі дошкільної освіти № 1 за адресою: Одеська область, Одеський район, м. Чорноморськ, вул. 1 Травня, 4 – Б.</t>
  </si>
  <si>
    <t>Дошкільна освіта</t>
  </si>
  <si>
    <t>Шкільна освіта</t>
  </si>
  <si>
    <t xml:space="preserve">Реконструкція території гімназії №1 в м. Чорноморськ , по вул. Шевченко,8 з будівництвом учбово-виховного комплексу початкової школи та гімназії на 660 учнів. Будівництво учбово-виховного комплексу. </t>
  </si>
  <si>
    <t>Збільшення кількості учнівських місць та  створення безпечних умов дітям для отримання якісної освіти</t>
  </si>
  <si>
    <t xml:space="preserve">Облаштування захисних споруд цивільного захисту (укриттів) у закладах, що надають середню освіту </t>
  </si>
  <si>
    <t>Основні напрями публічного інвестування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</si>
  <si>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</si>
  <si>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Забезпечення закладів середньої освіти засобами навчання та обладнанням в межах впровадження реформи "Нова українська школа"</t>
  </si>
  <si>
    <t>Сума по прогнозу бюджету</t>
  </si>
  <si>
    <t>Напрями публічного інвестування</t>
  </si>
  <si>
    <t>Нове будівництво захисних споруд цивільного захисту подвійного призначення для Чорноморських  ліцеїв № 1, 2, 3</t>
  </si>
  <si>
    <t>Модернізація інфраструктури закладів освіти шляхом впровадження заходів енергозбереження, та підвищення равня енергоефективності</t>
  </si>
  <si>
    <t>Сума по прогнозу бюджету тис. грн</t>
  </si>
  <si>
    <t>Капітальний ремонт інженерних мереж холодного водопостачання з улаштуванням приладів колективного обліку та водовідведення, електропостачання з улаштуванням приладів індивідуального обліку, автоматичної системи  пожежної сигналізації, капітальний ремонт ліфтів, гідроізоляція душових в гуртожитку за адресою: Одеська область, Одеський район, м. Чорноморськ, вул. Олександрійська, 16</t>
  </si>
  <si>
    <t xml:space="preserve">Відновлення, розвиток та модернізація міської  інфраструктури </t>
  </si>
  <si>
    <t>Модернізація, капітальний ремонт(заміна)  ліфтового господарства</t>
  </si>
  <si>
    <t>Будівництво будівлі з улаштуванням  газопоршневої когенераційної установки (джерела резервного живлення) потужністю понад 1 мВт  на території котельні Комунального підприємства "Чорноморськтеплоенерго" Чорноморської міської ради Одеського району Одеської області за адресою : Одеська область, Одеський район, м.Чорноморськ, вул. Садова, 1. Коригування</t>
  </si>
  <si>
    <t>Капітальний ремонт каналізаційного колектору</t>
  </si>
  <si>
    <t>Реконструкція газорегуляторного обладнання  ГРУ №1 та ГРУ №2 в котельні №2 по вул. Садова, 1 в м. Чорноморськ  Одеського району Одеської області  (1 черга) 
Загальна вартість 2- х черг 8513978 грн</t>
  </si>
  <si>
    <t>Капітальний ремонт міських комунікацій</t>
  </si>
  <si>
    <t>Створення умов для забезпечення потреб населення в якісній і доступній освіті для дітей, стабільного функціонування  закладів освіти</t>
  </si>
  <si>
    <t>Забезпечення доступу до якісного та безпечного харчування у закладах освіти</t>
  </si>
  <si>
    <t>Модернізація інфраструктури закладів освіти  шляхом впровадження заходів з енергозбереження та підвищення рівня енергоефективності</t>
  </si>
  <si>
    <t>Програма</t>
  </si>
  <si>
    <t>Капітальний ремонт покрівлі  та заміна вікон в закладах Чорноморських ліцеїв № 6, 1</t>
  </si>
  <si>
    <t xml:space="preserve">Кількість обєктів закладів освіти з модернізованою інфраструктурою </t>
  </si>
  <si>
    <t>Кількість модернізованих їдалень (харчоблоків) у закладах освіти</t>
  </si>
  <si>
    <t>Облаштування безпечних умов у закладах, що надають загальну середню освіту (будівництво укриттів)</t>
  </si>
  <si>
    <t xml:space="preserve">Місткість захисних споруд цивільного захисту та найпростіших укриттів </t>
  </si>
  <si>
    <t>Покращення матеріально-технічного стану закладів  середньої освіти в рамках впровадження реформи "Нова українська школа"</t>
  </si>
  <si>
    <t>Кількість обладнених кабінетів відповідно до стандартів НУШ</t>
  </si>
  <si>
    <t>Житлово-комунальне господарство</t>
  </si>
  <si>
    <t>Капітальний ремонт харчоблоку в будівлі Чорноморського ліцею № 7 Чорноморської міської ради Одеського району Одеської області, за адресою: Одеська область, Одеський район, м. Чорноморськ, проспект Миру, 43</t>
  </si>
  <si>
    <t>Нове будівництво (буріння) артезіанської свердловини для водопостачання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 Чорноморськ, вул. Віталія Шума, 4</t>
  </si>
  <si>
    <t>Реконструкція будівлі Олександрівського Будинку культури</t>
  </si>
  <si>
    <t>Реконструкція приміщення сховища в будівлі за адресою: Одеська обл., Одеський район, м. Чорноморськ, вул. 1 Травня,2/198-Н</t>
  </si>
  <si>
    <t>Протизсувні заходи в прибережній зоні в районі 9-го мікрорайону м.Чорноморська. Коригування</t>
  </si>
  <si>
    <t>Капітальний ремонт системи фільтрації великого басейну комунального підприємства Палацу спорту "Юність" за адресою: Одеська область, Одеський район, м.Чорноморськ, проспект Миру,20</t>
  </si>
  <si>
    <t>Реконструкція палацу спорту "Юність" за адресою: Одеська обл. м. Чорноморськ, пр-т Миру, 20.</t>
  </si>
  <si>
    <t xml:space="preserve">Заходи протипожежної безпеки в багатоквартирних будинках підвищенної поверховості (капітальний ремонт) вул. Данченка, 3-б, Захисників України, 2, просп. Миру, 35-г, 35-б </t>
  </si>
  <si>
    <t>Заходи з утримання, ремонту та модернізації житлового фонду і гуртожитків</t>
  </si>
  <si>
    <t>Скорочення кількісті ліфтів, що потребують капітального ремонту та не придатних для подальшої експлуатації</t>
  </si>
  <si>
    <t>Відновлення, розвиток та модернізація інфрастуктури централізованого водопостачання та водовідведення, в тому числі з впровадженням альтернативних джерел енергії</t>
  </si>
  <si>
    <t xml:space="preserve">Відновлення, розвиток та модернізація інфрастуктури централізованого теплопостачання, в тому числі з впровадженням альтернативних джерел енергії </t>
  </si>
  <si>
    <t>Забезпечення котельні альтернативним джерелом електропостачання та надійності і економічності теплопостачання міської інфраструктури м. Чорноморська</t>
  </si>
  <si>
    <t>Кількість встановлених когенераційних установок</t>
  </si>
  <si>
    <t>Кількість введено в експлуатацію, м</t>
  </si>
  <si>
    <t xml:space="preserve">Забезпечення стабільного газопостачання до головної  котельні міста </t>
  </si>
  <si>
    <t>Капітальний ремонт, реконструкція обєктів та мереж житлово-комунального господарства та благоустрою</t>
  </si>
  <si>
    <t>Відновлення, розвиток та модернізація  міської інфраструктури</t>
  </si>
  <si>
    <t>7,72 т.у.п. на рік</t>
  </si>
  <si>
    <t xml:space="preserve">Капітальний ремонт аварійної ділянки каналізаційного колектору, розташованої  за адресою: Одеська область, Одеський район, м. Чорномосрьк, вул.  Захисників України,  1П до вул. Паркової, 23 </t>
  </si>
  <si>
    <t>Капітальний ремонт, реконструкція , будівель, приміщень, мереж елементів благоустрою закладів охорони здоров'я</t>
  </si>
  <si>
    <t>Збезпечення доступу до якісної медичної допомоги, шляхом капітального ремонту, реконструкції об'єктів медичної інфраструкутри</t>
  </si>
  <si>
    <t>Спеціалізована медична допомога</t>
  </si>
  <si>
    <t>Кількість об'єктів</t>
  </si>
  <si>
    <t>Реконструкція частини приміщень акушерського відділення головного корпусу Комунального некомерційного підприємства "Чорноморська лікарня" Чорноморської міської ради Одеського району Одеської області під гінекологічне відділення за адресою: м. Чорноморськ, вул. Віталія Шума, 4</t>
  </si>
  <si>
    <t>Капітальний ремонт приміщень поліклініки на 3-му поверсі за адресою: Одеська область, Одеський район, м. Чорноморськ, вул. Захисників України, 1 (1 Травня, 1)</t>
  </si>
  <si>
    <t>Забезпечення медичних закладів сучасним обладнанням та медичними виробами</t>
  </si>
  <si>
    <t>Модернізація матеріально-технічної бази закладів охорони здоров'я, що надають медичну допомогу</t>
  </si>
  <si>
    <t>Спеціалізована медична допомога, первинна медична допомога</t>
  </si>
  <si>
    <t>Розбудова та відновлення інфраструктури автомобільних доріг загального користування</t>
  </si>
  <si>
    <t xml:space="preserve">Капітальний ремонт вулиць, доріг, тротуарів, внутрішньоквартальних проїздів та інших об'єктів комунальної власності, в тому числі проведення заходів щодо облаштування безбар'єрної інфраструктури </t>
  </si>
  <si>
    <t xml:space="preserve">Благоустрій </t>
  </si>
  <si>
    <t>Кількість відремонтованих мереж, м</t>
  </si>
  <si>
    <t>Кількість відремонтованих вулиць, доріг, тротуарів, тощо, м 2</t>
  </si>
  <si>
    <t>Покращення умов надання базових культурних послуг шляхом модернізації матеріально-технічної бази та приведення закладів культури у належний стан</t>
  </si>
  <si>
    <t>Культурні послуги</t>
  </si>
  <si>
    <t xml:space="preserve">Розвиток мережі закладів спортивної підготовки для проведення всеукраїнських і міжнародних спортивних змагань та забезпечення навчально-тренувального процесу </t>
  </si>
  <si>
    <t>Захисні споруди об'єктів інфаструктури</t>
  </si>
  <si>
    <t xml:space="preserve">Кількість об'єктів </t>
  </si>
  <si>
    <t xml:space="preserve">Кількість відремонтованих закладів, що надають базові культурні послуги </t>
  </si>
  <si>
    <t xml:space="preserve">Проєктування та капітальний ремонт будівель та елементів благоустрою закладів спортивної інфаструктири </t>
  </si>
  <si>
    <t>Захист від шкідливої дії вод</t>
  </si>
  <si>
    <t>Спортивна інфраструктура</t>
  </si>
  <si>
    <t>Розвиток спортивної інфраструктури та покращення умов для занять фізичною культурою і спортом</t>
  </si>
  <si>
    <t>Підвищення якості води та безпеки відвідувачів басейну; відсоток оновленого обладнання системи фільтрації</t>
  </si>
  <si>
    <t>Оновлення інфраструктури закладів освіти</t>
  </si>
  <si>
    <t>Оновлення фонду захисних споруд цивільного захисту (протирадіактивних укриттів) та об’єктів спеціальної  соціальної інфраструктури, зокрема
адміністративних, громадських, житлових будівель, публічних просторів на території громади</t>
  </si>
  <si>
    <t xml:space="preserve">Підвищення рівня безпеки через розвиток, реконструкцію, капітальний ремонт інфраструктури, оріентованої на захист населення в умовах надзвичайних ситуацій </t>
  </si>
  <si>
    <t>Запобігання негативним наслідкам - руйнування інфрастуктури, втраті земельних рисурсів, зниження екологічної безпеки та погіршенню умов проживання населення, шляхом проведення комплексу заходів, спрямованих на стабілізацію берегових схилів, зменшення ризиків зсувних процесів</t>
  </si>
  <si>
    <t xml:space="preserve">кошторисна вартість - 949 337,344/(площа-282081м2;площа надводного пляжу шириною 32,0м-13382м2) = 3,21 тис. грн за 1 м2 ;                                                                 949 337,344-124 405,743=824 931,601/3,21 м2 = 256708 м2 (залишок робіт); 124405,743/3,21 = 38755,68 м2 (виконанно); 5 000 тис грн /3,21 = 1557,63 м2 - виконання робіт згідно СПІ до 2028 року на 5 млн грн </t>
  </si>
  <si>
    <t xml:space="preserve">Розвиток інраструктури об'єктів фізичної культури і спорту в територіальній громаді з урахуванням потреб маломобільних груп населення та заходів цивільного захисту населення </t>
  </si>
  <si>
    <t>Кількість об'єктів (басейнів) з відремонтованою системою фільтрації</t>
  </si>
  <si>
    <t>Кількість оновлених об'єктів, що відповідаюсть сучасним стандартам</t>
  </si>
  <si>
    <t xml:space="preserve">Реконстукція, ремонтно-реставраційні роботи будівель культури з благоустроєм прилеглої території  та з урахуванням потреб маломобільних груп населення та заходів цивільного захисту населення </t>
  </si>
  <si>
    <t>Створення та облаштування рекреаційної прибережної зони «Олександрівська набережна» з тропою здоров’я, малими архітектурними формами, рибальськими містками та інфраструктурою спортивного туризму на байдарках.</t>
  </si>
  <si>
    <t>Одеса  Довкілля Збереження природно-заповідного фонду Державна дод. 2. Довкілля (останній)</t>
  </si>
  <si>
    <t>Збереження природно-заповідного фонду</t>
  </si>
  <si>
    <t>Створення Лібентальського парку-балки у Малодолинському (зелено-блакитний коридор)</t>
  </si>
  <si>
    <t>Кількість природних парків, на території яких передбачено створення локацій для безбар'єрного туризму</t>
  </si>
  <si>
    <t>Проведення заходів щодо розширення паркової та туристичної інфраструктири</t>
  </si>
  <si>
    <t>Створення інфраструктури для безбар'єрного природного туризму</t>
  </si>
  <si>
    <t>Розвиток  туризму та індустрії гостинних послуг</t>
  </si>
  <si>
    <r>
      <t xml:space="preserve">Кількість прибрежних зон, на території яких передбачено створення локацій для безбар'єрного туризму </t>
    </r>
    <r>
      <rPr>
        <sz val="12"/>
        <color rgb="FFFF0000"/>
        <rFont val="Times New Roman"/>
        <family val="1"/>
        <charset val="204"/>
      </rPr>
      <t xml:space="preserve">Проєктна документація </t>
    </r>
  </si>
  <si>
    <t xml:space="preserve">Стратегія розвитку Чорноморської міської територіальної громади до 2027 року (з перспективою дії до 2034 року), проект якої розробляється згідно рішення Чорноморської міської ради Одеського району Одеської області від 23.12.2024 № 759-VIII, Стратегія розвитку Одеської області на період 2021–2027 років в редакції затвердженої рішенням Одеської обласної ради від 06.06.2025 № 768-VIII, Державна стратегія регіонального розвитку на 2021-2027 роки, затверджена постановою Кабінету Міністрів України від 05.08.2020р. № 695                                                                                                                                                                             </t>
  </si>
  <si>
    <t xml:space="preserve">Розвиток інфраструктури публічних просторів на території громади </t>
  </si>
  <si>
    <t>Створення інформативного простору для розвитку економіки, туризму, сучасної екологізації, інвестицій, цифровізації</t>
  </si>
  <si>
    <t>Публічні простори та інфраструктура для громадської активності</t>
  </si>
  <si>
    <t>Сума по прогнозу бюджету тис.грн.</t>
  </si>
  <si>
    <t>Кількість відремонтованих будинків, гуртожитків</t>
  </si>
  <si>
    <t xml:space="preserve"> Кількість будинків з капітально відремонтованою системою протипожежної безпеки</t>
  </si>
  <si>
    <t>Забезпечення безаварійної роботи головної котельної міста, економія ПЕР (паливно-енергетичних ресурсів)</t>
  </si>
  <si>
    <t xml:space="preserve">Забезпечення захисту від шкідливої дії вод населених пунктів та виробничих об'єктів,  створення безпечних умов життєдіяльності населення </t>
  </si>
  <si>
    <t>Граничний розподіл на 2026 рік</t>
  </si>
  <si>
    <t>Граничний розподіл на 2027 рік</t>
  </si>
  <si>
    <t>Граничний розподіл на 2028 рік</t>
  </si>
  <si>
    <t>Граничний розподіл на середньостро-ковий період</t>
  </si>
  <si>
    <t xml:space="preserve">18 729,06 - 6 729,06 інші надходження </t>
  </si>
  <si>
    <t>За рахунок грантових коштів, орієнтовна вартість 15 000</t>
  </si>
  <si>
    <t>528 948 280/194 по програме ліфтов</t>
  </si>
  <si>
    <t>Граничний розподіл на середньостроковий період</t>
  </si>
  <si>
    <t>сума по кожній адресі</t>
  </si>
  <si>
    <t xml:space="preserve">21 000 = 6000 +7000 + 8000 субвенція </t>
  </si>
  <si>
    <t xml:space="preserve">14 000 = 4000+5000+5000 субвенція </t>
  </si>
  <si>
    <t>Створення “CityLab Чорноморськ” - єдиного міського простору для е-послуг та участі, підтримки МСП і коворкінгу, туристичної довідки й бронювання, екологічних даних і циркулярних практик</t>
  </si>
  <si>
    <t>Проєкти/програми</t>
  </si>
  <si>
    <t>Пропозиції щодо реалізації</t>
  </si>
  <si>
    <t>Додаток 1 до Середньострокового плану пріоритетних публічних інвестицій Чорноморської міської територіальної громади на 2026-2028 роки</t>
  </si>
  <si>
    <t>Додаток 2 до Середньострокового плану пріоритетних публічних інвестицій Чорноморської міської територіальної громади на 2026-2028 роки</t>
  </si>
  <si>
    <t xml:space="preserve">Стратегія розвитку Чорноморської міської територіальної громади до 2027 року (з перспективою дії до 2034 року), проєкт якої розробляється згідно з рішенням Чорноморської міської ради Одеського району Одеської області від 23.12.2024 № 759-VIII, Стратегія розвитку Одеської області на період 2021–2027 років в редакції, затвердженої рішенням Одеської обласної ради від 06.06.2025 № 768-VIII, Державна стратегія регіонального розвитку на 2021-2027 роки, затверджена постановою Кабінету Міністрів України від 05.08.2020 № 695                                                                                                                                                                             </t>
  </si>
  <si>
    <t xml:space="preserve">Стратегія розвитку Чорноморської міської територіальної громади до 2027 року (з перспективою дії до 2034 року), проєкт якої розробляється згідно з рішенням Чорноморської міської ради Одеського району Одеської області від 23.12.2024 № 759-VIII, Стратегія розвитку Одеської області на період 2021–2027 років в редакції, затвердженої рішенням Одеської обласної ради від 06.06.2025 № 768-VIII, Державна стратегія регіонального розвитку на 2021-2027 роки, затверджена постановою Кабінету Міністрів України від 05.08.2020 № 695                                                                                                                                                                                          </t>
  </si>
  <si>
    <t xml:space="preserve">Стратегія розвитку Чорноморської міської територіальної громади до 2027 року (з перспективою дії до 2034 року), проєкт якої розробляється згідно з рішенням Чорноморської міської ради Одеського району Одеської області від 23.12.2024 № 759-VIII, Стратегія розвитку Одеської області на період 2021–2027 років в редакції, затвердженої рішенням Одеської обласної ради від 06.06.2025 № 768-VIII, Державна стратегія регіонального розвитку на 2021-2027 роки, затверджена постановою Кабінету Міністрів України від 05.08.2020 № 695                                                                                                                                                                               </t>
  </si>
  <si>
    <t xml:space="preserve">Стратегія розвитку Чорноморської міської територіальної громади до 2027 року (з перспективою дії до 2034 року), проєкт якої розробляється згідно з рішенням Чорноморської міської ради Одеського району Одеської області від 23.12.2024 № 759-VIII, Стратегія розвитку Одеської області на період 2021–2027 років в редакції, затвердженої рішенням Одеської обласної ради від 06.06.2025 № 768-VIII, Державна стратегія регіонального розвитку на 2021-2027 роки, затверджена постановою Кабінету Міністрів України від 05.08.2020 № 695                                                                                                                                                                                            </t>
  </si>
  <si>
    <r>
      <t>Галузь (сектор) для публічного інвестування –</t>
    </r>
    <r>
      <rPr>
        <b/>
        <sz val="12"/>
        <rFont val="Times New Roman"/>
        <family val="1"/>
        <charset val="204"/>
      </rPr>
      <t xml:space="preserve"> Освіта і наука. </t>
    </r>
    <r>
      <rPr>
        <sz val="12"/>
        <rFont val="Times New Roman"/>
        <family val="1"/>
        <charset val="204"/>
      </rPr>
      <t xml:space="preserve">
Виконавчі органи, відповідальні за галузь (сектор) для публічного інвестування: управління освіти Чорноморської міської ради,  управління капітального будівництва Чорноморської міської ради.
Граничний сукупний обсяг публічних інвестицій на середньостроковий період –</t>
    </r>
    <r>
      <rPr>
        <b/>
        <sz val="12"/>
        <rFont val="Times New Roman"/>
        <family val="1"/>
        <charset val="204"/>
      </rPr>
      <t xml:space="preserve"> 124 900 </t>
    </r>
    <r>
      <rPr>
        <sz val="12"/>
        <rFont val="Times New Roman"/>
        <family val="1"/>
        <charset val="204"/>
      </rPr>
      <t xml:space="preserve">тис.грн (кошти бюджету Чорноморської  міської територіальної громади -  89 900 тис. грн  та  кошти державного бюджету (розрахунково) -  35 000 тис. грн).
</t>
    </r>
  </si>
  <si>
    <r>
      <t xml:space="preserve">Галузь (сектор) для публічного інвестування – </t>
    </r>
    <r>
      <rPr>
        <b/>
        <sz val="12"/>
        <color theme="1"/>
        <rFont val="Times New Roman"/>
        <family val="1"/>
        <charset val="204"/>
      </rPr>
      <t xml:space="preserve">Довкілля. </t>
    </r>
    <r>
      <rPr>
        <sz val="12"/>
        <color theme="1"/>
        <rFont val="Times New Roman"/>
        <family val="1"/>
        <charset val="204"/>
      </rPr>
      <t xml:space="preserve">
Виконавчі органи, відповідальні за галузь (сектор) для публічного інвестування: управління капітального будівництва Чорноморської міської ради, сектор екології виконавчого комітету Чорноморської міської ради.
Граничний сукупний обсяг публічних інвестицій на середньостроковий період – </t>
    </r>
    <r>
      <rPr>
        <b/>
        <sz val="12"/>
        <color theme="1"/>
        <rFont val="Times New Roman"/>
        <family val="1"/>
        <charset val="204"/>
      </rPr>
      <t xml:space="preserve"> 5 000 </t>
    </r>
    <r>
      <rPr>
        <sz val="12"/>
        <color theme="1"/>
        <rFont val="Times New Roman"/>
        <family val="1"/>
        <charset val="204"/>
      </rPr>
      <t>тис.грн.</t>
    </r>
  </si>
  <si>
    <r>
      <t xml:space="preserve">Галузь (сектор) для публічного інвестування – </t>
    </r>
    <r>
      <rPr>
        <b/>
        <sz val="12"/>
        <color theme="1"/>
        <rFont val="Times New Roman"/>
        <family val="1"/>
        <charset val="204"/>
      </rPr>
      <t xml:space="preserve">Спорт та фізичне виховання. </t>
    </r>
    <r>
      <rPr>
        <sz val="12"/>
        <color theme="1"/>
        <rFont val="Times New Roman"/>
        <family val="1"/>
        <charset val="204"/>
      </rPr>
      <t xml:space="preserve">
Виконавчі органи, відповідальні за галузь (сектор) для публічного інвестування: управління капітального будівництва Чорноморської міської ради.
Граничний сукупний обсяг публічних інвестицій на середньостроковий період – </t>
    </r>
    <r>
      <rPr>
        <b/>
        <sz val="12"/>
        <color theme="1"/>
        <rFont val="Times New Roman"/>
        <family val="1"/>
        <charset val="204"/>
      </rPr>
      <t xml:space="preserve"> 10 000</t>
    </r>
    <r>
      <rPr>
        <sz val="12"/>
        <color theme="1"/>
        <rFont val="Times New Roman"/>
        <family val="1"/>
        <charset val="204"/>
      </rPr>
      <t xml:space="preserve"> тис.грн.</t>
    </r>
  </si>
  <si>
    <r>
      <t xml:space="preserve">Галузь (сектор) для публічного інвестування – </t>
    </r>
    <r>
      <rPr>
        <b/>
        <sz val="12"/>
        <color theme="1"/>
        <rFont val="Times New Roman"/>
        <family val="1"/>
        <charset val="204"/>
      </rPr>
      <t xml:space="preserve">Культура та інформація. </t>
    </r>
    <r>
      <rPr>
        <sz val="12"/>
        <color theme="1"/>
        <rFont val="Times New Roman"/>
        <family val="1"/>
        <charset val="204"/>
      </rPr>
      <t xml:space="preserve">
Виконавчі органи, відповідальні за галузь (сектор) для публічного інвестування: відділ культури Чорноморської міської ради.
Граничний сукупний обсяг публічних інвестицій на середньостроковий період –</t>
    </r>
    <r>
      <rPr>
        <b/>
        <sz val="12"/>
        <color theme="1"/>
        <rFont val="Times New Roman"/>
        <family val="1"/>
        <charset val="204"/>
      </rPr>
      <t xml:space="preserve"> 18 729,06</t>
    </r>
    <r>
      <rPr>
        <sz val="12"/>
        <color theme="1"/>
        <rFont val="Times New Roman"/>
        <family val="1"/>
        <charset val="204"/>
      </rPr>
      <t xml:space="preserve"> тис.грн (кошти бюджету Чорноморської  міської територіальної громади -  12 000 тис. грн  та кошти, залучені від міжнародних фінансових організацій та урядів іноземних країн (розрахунково) 6 729,06 тис. грн).</t>
    </r>
  </si>
  <si>
    <r>
      <t xml:space="preserve">Галузь (сектор) для публічного інвестування – </t>
    </r>
    <r>
      <rPr>
        <b/>
        <sz val="12"/>
        <rFont val="Times New Roman"/>
        <family val="1"/>
        <charset val="204"/>
      </rPr>
      <t>Охорона здоров'я.</t>
    </r>
    <r>
      <rPr>
        <sz val="12"/>
        <rFont val="Times New Roman"/>
        <family val="1"/>
        <charset val="204"/>
      </rPr>
      <t xml:space="preserve">
Виконавчі органи, відповідальні за галузь (сектор) для публічного інвестування: КНП "Чорноморська лікарня", КНП "Чорноморський міський центр первинної медико-санітарної допомоги", КНП "Стоматологічна поліклініка м. Чорноморська",  управління капітального будівництва  Чорноморської міської ради
Граничний сукупний обсяг публічних інвестицій на середньостроковий період –</t>
    </r>
    <r>
      <rPr>
        <b/>
        <sz val="12"/>
        <rFont val="Times New Roman"/>
        <family val="1"/>
        <charset val="204"/>
      </rPr>
      <t xml:space="preserve"> 24 100,0</t>
    </r>
    <r>
      <rPr>
        <sz val="12"/>
        <rFont val="Times New Roman"/>
        <family val="1"/>
        <charset val="204"/>
      </rPr>
      <t xml:space="preserve"> тис.грн.
</t>
    </r>
  </si>
  <si>
    <r>
      <t xml:space="preserve">Галузь (сектор) для публічного інвестування – </t>
    </r>
    <r>
      <rPr>
        <b/>
        <sz val="12"/>
        <rFont val="Times New Roman"/>
        <family val="1"/>
        <charset val="204"/>
      </rPr>
      <t>Муніципальна інфраструктура та послуги.</t>
    </r>
    <r>
      <rPr>
        <sz val="12"/>
        <rFont val="Times New Roman"/>
        <family val="1"/>
        <charset val="204"/>
      </rPr>
      <t xml:space="preserve">
Виконавчі органи, відповідальні за галузь (сектор) для публічного інвестування: відділ комунального господарства та благоустрою Чорноморської міської ради, комунальні підприємства Чорноморської міської ради, управління капітального будівництва Чорноморської міської ради.
Граничний сукупний обсяг публічних інвестицій на середньостроковий період – </t>
    </r>
    <r>
      <rPr>
        <b/>
        <sz val="12"/>
        <rFont val="Times New Roman"/>
        <family val="1"/>
        <charset val="204"/>
      </rPr>
      <t>98 854,1</t>
    </r>
    <r>
      <rPr>
        <sz val="12"/>
        <rFont val="Times New Roman"/>
        <family val="1"/>
        <charset val="204"/>
      </rPr>
      <t xml:space="preserve"> тис.грн.
</t>
    </r>
  </si>
  <si>
    <t>Зменшення площі зсувонебезпечних територій, що становлять загрозу для населення та об’єктів інфраструктури, м2</t>
  </si>
  <si>
    <t xml:space="preserve">Стратегія розвитку Чорноморської міської територіальної громади до 2027 року (з перспективою дії до 2034 року), проєкт якої розробляється згідно з рішенням Чорноморської міської ради Одеського району Одеської області від 23.12.2024 № 759-VIII, Стратегія розвитку Одеської області на період 2021–2027 років в редакції, затвердженої рішенням Одеської обласної ради від 06.06.2025 № 768-VIII, Державна стратегія регіонального розвитку на 2021-2027 роки, затверджена постановою Кабінету Міністрів України від 05.08.2020 № 695                                                                                                                                                                      </t>
  </si>
  <si>
    <r>
      <t xml:space="preserve">Галузь (сектор) для публічного інвестування – </t>
    </r>
    <r>
      <rPr>
        <b/>
        <sz val="12"/>
        <color theme="1"/>
        <rFont val="Times New Roman"/>
        <family val="1"/>
        <charset val="204"/>
      </rPr>
      <t xml:space="preserve">Освіта і наука. </t>
    </r>
    <r>
      <rPr>
        <sz val="12"/>
        <color theme="1"/>
        <rFont val="Times New Roman"/>
        <family val="1"/>
        <charset val="204"/>
      </rPr>
      <t xml:space="preserve">
Виконавчі органи, відповідальні за галузь (сектор) для публічного інвестування: управління освіти Чорноморської міської ради, управління капітального будівництва Чорноморської міської ради.
Граничний сукупний обсяг публічних інвестицій на середньостроковий період –</t>
    </r>
    <r>
      <rPr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20 000,0</t>
    </r>
    <r>
      <rPr>
        <sz val="12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тис.грн.
</t>
    </r>
  </si>
  <si>
    <r>
      <t>Галузь (сектор) для публічного інвестування –</t>
    </r>
    <r>
      <rPr>
        <b/>
        <sz val="12"/>
        <color theme="1"/>
        <rFont val="Times New Roman"/>
        <family val="1"/>
        <charset val="204"/>
      </rPr>
      <t xml:space="preserve"> Муніципальна інфраструктура та послуги. </t>
    </r>
    <r>
      <rPr>
        <sz val="12"/>
        <color theme="1"/>
        <rFont val="Times New Roman"/>
        <family val="1"/>
        <charset val="204"/>
      </rPr>
      <t xml:space="preserve">
Виконавчі органи, відповідальні за галузь (сектор) для публічного інвестування: відділ комунального господарства та благоустрою Чорноморської міської ради, КП "МУЖКГ" Чорноморської міської ради, управління капітального будівництва Чорноморської міської ради.
Граничний сукупний обсяг публічних інвестицій на середньостроковий період –  </t>
    </r>
    <r>
      <rPr>
        <b/>
        <sz val="12"/>
        <color theme="1"/>
        <rFont val="Times New Roman"/>
        <family val="1"/>
        <charset val="204"/>
      </rPr>
      <t xml:space="preserve">26 000 </t>
    </r>
    <r>
      <rPr>
        <sz val="12"/>
        <color theme="1"/>
        <rFont val="Times New Roman"/>
        <family val="1"/>
        <charset val="204"/>
      </rPr>
      <t>тис.грн (кошти бюджету Чорноморської  міської територіальної громади -              11 000 тис. грн  та кошти, залучені від міжнародних фінансових організацій та урядів іноземних країн (розрахунково) - 15 000 тис.грн).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</si>
</sst>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right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3" borderId="1" xfId="0" applyFont="1" applyFill="1" applyBorder="1"/>
    <xf numFmtId="0" fontId="2" fillId="2" borderId="0" xfId="0" applyFont="1" applyFill="1" applyAlignment="1">
      <alignment horizontal="center" vertical="center" wrapText="1"/>
    </xf>
    <xf numFmtId="4" fontId="2" fillId="0" borderId="1" xfId="0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wrapText="1"/>
    </xf>
    <xf numFmtId="0" fontId="2" fillId="0" borderId="8" xfId="0" applyFont="1" applyBorder="1"/>
    <xf numFmtId="0" fontId="2" fillId="0" borderId="0" xfId="0" applyFont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9A1BB-2C13-4327-BA38-7D383D325FA7}">
  <sheetPr>
    <pageSetUpPr fitToPage="1"/>
  </sheetPr>
  <dimension ref="A1:P40"/>
  <sheetViews>
    <sheetView tabSelected="1" zoomScale="75" zoomScaleNormal="75" workbookViewId="0">
      <selection activeCell="H6" sqref="H6:H13"/>
    </sheetView>
  </sheetViews>
  <sheetFormatPr defaultRowHeight="15.75" x14ac:dyDescent="0.25"/>
  <cols>
    <col min="1" max="1" width="32.140625" style="5" customWidth="1"/>
    <col min="2" max="2" width="28.28515625" style="5" customWidth="1"/>
    <col min="3" max="3" width="41.5703125" style="5" hidden="1" customWidth="1"/>
    <col min="4" max="4" width="20.42578125" style="5" customWidth="1"/>
    <col min="5" max="5" width="30.140625" style="5" customWidth="1"/>
    <col min="6" max="6" width="11.5703125" style="5" customWidth="1"/>
    <col min="7" max="7" width="12.140625" style="5" customWidth="1"/>
    <col min="8" max="8" width="33.42578125" style="5" customWidth="1"/>
    <col min="9" max="9" width="10.7109375" style="5" hidden="1" customWidth="1"/>
    <col min="10" max="10" width="19" style="5" hidden="1" customWidth="1"/>
    <col min="11" max="12" width="0" style="5" hidden="1" customWidth="1"/>
    <col min="13" max="13" width="17" style="5" hidden="1" customWidth="1"/>
    <col min="14" max="14" width="14.28515625" style="5" hidden="1" customWidth="1"/>
    <col min="15" max="15" width="13.85546875" style="5" hidden="1" customWidth="1"/>
    <col min="16" max="16" width="25.42578125" style="5" hidden="1" customWidth="1"/>
    <col min="17" max="16384" width="9.140625" style="5"/>
  </cols>
  <sheetData>
    <row r="1" spans="1:16" ht="18.75" customHeight="1" x14ac:dyDescent="0.25">
      <c r="F1" s="41" t="s">
        <v>126</v>
      </c>
      <c r="G1" s="41"/>
      <c r="H1" s="41"/>
      <c r="I1" s="41"/>
    </row>
    <row r="2" spans="1:16" ht="49.5" customHeight="1" x14ac:dyDescent="0.25">
      <c r="B2" s="13" t="s">
        <v>13</v>
      </c>
      <c r="C2" s="1"/>
      <c r="D2" s="1"/>
      <c r="F2" s="41"/>
      <c r="G2" s="41"/>
      <c r="H2" s="41"/>
      <c r="I2" s="41"/>
    </row>
    <row r="4" spans="1:16" ht="81.75" customHeight="1" x14ac:dyDescent="0.25">
      <c r="A4" s="40" t="s">
        <v>132</v>
      </c>
      <c r="B4" s="40"/>
      <c r="C4" s="40"/>
      <c r="D4" s="40"/>
      <c r="E4" s="40"/>
      <c r="F4" s="40"/>
      <c r="G4" s="40"/>
      <c r="H4" s="40"/>
      <c r="I4" s="40"/>
    </row>
    <row r="5" spans="1:16" ht="37.5" customHeight="1" x14ac:dyDescent="0.25">
      <c r="A5" s="2" t="s">
        <v>0</v>
      </c>
      <c r="B5" s="2" t="s">
        <v>124</v>
      </c>
      <c r="C5" s="4" t="s">
        <v>125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20</v>
      </c>
      <c r="M5" s="25" t="s">
        <v>112</v>
      </c>
      <c r="N5" s="26" t="s">
        <v>113</v>
      </c>
      <c r="O5" s="26" t="s">
        <v>114</v>
      </c>
      <c r="P5" s="27" t="s">
        <v>115</v>
      </c>
    </row>
    <row r="6" spans="1:16" ht="51" customHeight="1" x14ac:dyDescent="0.25">
      <c r="A6" s="37" t="s">
        <v>28</v>
      </c>
      <c r="B6" s="37" t="s">
        <v>30</v>
      </c>
      <c r="C6" s="49" t="s">
        <v>7</v>
      </c>
      <c r="D6" s="37" t="s">
        <v>8</v>
      </c>
      <c r="E6" s="37" t="s">
        <v>33</v>
      </c>
      <c r="F6" s="37">
        <v>0</v>
      </c>
      <c r="G6" s="46">
        <v>7</v>
      </c>
      <c r="H6" s="37" t="s">
        <v>128</v>
      </c>
      <c r="I6" s="42">
        <v>4800</v>
      </c>
      <c r="M6" s="35">
        <v>4800</v>
      </c>
      <c r="N6" s="33"/>
      <c r="O6" s="33"/>
      <c r="P6" s="35">
        <f>M6+N6+O6</f>
        <v>4800</v>
      </c>
    </row>
    <row r="7" spans="1:16" ht="32.25" hidden="1" customHeight="1" x14ac:dyDescent="0.25">
      <c r="A7" s="38"/>
      <c r="B7" s="38"/>
      <c r="C7" s="50"/>
      <c r="D7" s="38"/>
      <c r="E7" s="38"/>
      <c r="F7" s="38"/>
      <c r="G7" s="47"/>
      <c r="H7" s="38"/>
      <c r="I7" s="43"/>
      <c r="M7" s="36"/>
      <c r="N7" s="34"/>
      <c r="O7" s="34"/>
      <c r="P7" s="36"/>
    </row>
    <row r="8" spans="1:16" ht="45.75" hidden="1" customHeight="1" x14ac:dyDescent="0.25">
      <c r="A8" s="38"/>
      <c r="B8" s="38"/>
      <c r="C8" s="51"/>
      <c r="D8" s="39"/>
      <c r="E8" s="38"/>
      <c r="F8" s="38"/>
      <c r="G8" s="47"/>
      <c r="H8" s="38"/>
      <c r="I8" s="44"/>
      <c r="M8" s="15"/>
      <c r="N8" s="15"/>
      <c r="O8" s="15"/>
      <c r="P8" s="15">
        <f t="shared" ref="P8:P32" si="0">M8+N8+O8</f>
        <v>0</v>
      </c>
    </row>
    <row r="9" spans="1:16" ht="39" customHeight="1" x14ac:dyDescent="0.25">
      <c r="A9" s="38"/>
      <c r="B9" s="38"/>
      <c r="C9" s="12" t="s">
        <v>32</v>
      </c>
      <c r="D9" s="3" t="s">
        <v>9</v>
      </c>
      <c r="E9" s="38"/>
      <c r="F9" s="38"/>
      <c r="G9" s="47"/>
      <c r="H9" s="38"/>
      <c r="I9" s="6">
        <v>9000</v>
      </c>
      <c r="M9" s="15">
        <v>3100</v>
      </c>
      <c r="N9" s="15">
        <v>5900</v>
      </c>
      <c r="O9" s="15"/>
      <c r="P9" s="15">
        <f t="shared" si="0"/>
        <v>9000</v>
      </c>
    </row>
    <row r="10" spans="1:16" ht="28.5" customHeight="1" x14ac:dyDescent="0.25">
      <c r="A10" s="38"/>
      <c r="B10" s="39"/>
      <c r="C10" s="12" t="s">
        <v>19</v>
      </c>
      <c r="D10" s="3" t="s">
        <v>9</v>
      </c>
      <c r="E10" s="39"/>
      <c r="F10" s="39"/>
      <c r="G10" s="48"/>
      <c r="H10" s="38"/>
      <c r="I10" s="6">
        <v>16500</v>
      </c>
      <c r="M10" s="15"/>
      <c r="N10" s="15">
        <v>2000</v>
      </c>
      <c r="O10" s="15">
        <v>14500</v>
      </c>
      <c r="P10" s="15">
        <f t="shared" si="0"/>
        <v>16500</v>
      </c>
    </row>
    <row r="11" spans="1:16" ht="69.75" customHeight="1" x14ac:dyDescent="0.25">
      <c r="A11" s="39"/>
      <c r="B11" s="3" t="s">
        <v>29</v>
      </c>
      <c r="C11" s="12" t="s">
        <v>40</v>
      </c>
      <c r="D11" s="3" t="s">
        <v>9</v>
      </c>
      <c r="E11" s="3" t="s">
        <v>34</v>
      </c>
      <c r="F11" s="3">
        <v>0</v>
      </c>
      <c r="G11" s="3">
        <v>1</v>
      </c>
      <c r="H11" s="38"/>
      <c r="I11" s="6">
        <v>9000</v>
      </c>
      <c r="J11" s="29" t="s">
        <v>121</v>
      </c>
      <c r="M11" s="15">
        <v>9000</v>
      </c>
      <c r="N11" s="15">
        <v>10000</v>
      </c>
      <c r="O11" s="15">
        <v>11000</v>
      </c>
      <c r="P11" s="15">
        <f t="shared" si="0"/>
        <v>30000</v>
      </c>
    </row>
    <row r="12" spans="1:16" ht="90" customHeight="1" x14ac:dyDescent="0.25">
      <c r="A12" s="3" t="s">
        <v>12</v>
      </c>
      <c r="B12" s="3" t="s">
        <v>35</v>
      </c>
      <c r="C12" s="12" t="s">
        <v>18</v>
      </c>
      <c r="D12" s="3" t="s">
        <v>9</v>
      </c>
      <c r="E12" s="3" t="s">
        <v>36</v>
      </c>
      <c r="F12" s="3">
        <v>8714</v>
      </c>
      <c r="G12" s="3">
        <v>9716</v>
      </c>
      <c r="H12" s="38"/>
      <c r="I12" s="6">
        <f>12000+15000+17600</f>
        <v>44600</v>
      </c>
      <c r="M12" s="15">
        <v>12000</v>
      </c>
      <c r="N12" s="15">
        <v>15600</v>
      </c>
      <c r="O12" s="15">
        <v>17000</v>
      </c>
      <c r="P12" s="15">
        <f t="shared" si="0"/>
        <v>44600</v>
      </c>
    </row>
    <row r="13" spans="1:16" ht="92.25" customHeight="1" x14ac:dyDescent="0.25">
      <c r="A13" s="3" t="s">
        <v>15</v>
      </c>
      <c r="B13" s="3" t="s">
        <v>37</v>
      </c>
      <c r="C13" s="31" t="s">
        <v>14</v>
      </c>
      <c r="D13" s="3" t="s">
        <v>9</v>
      </c>
      <c r="E13" s="3" t="s">
        <v>38</v>
      </c>
      <c r="F13" s="10">
        <v>144</v>
      </c>
      <c r="G13" s="10">
        <v>167</v>
      </c>
      <c r="H13" s="39"/>
      <c r="I13" s="6">
        <v>6000</v>
      </c>
      <c r="J13" s="29" t="s">
        <v>122</v>
      </c>
      <c r="M13" s="15">
        <v>6000</v>
      </c>
      <c r="N13" s="15">
        <v>7000</v>
      </c>
      <c r="O13" s="15">
        <v>7000</v>
      </c>
      <c r="P13" s="15">
        <f t="shared" si="0"/>
        <v>20000</v>
      </c>
    </row>
    <row r="14" spans="1:16" ht="15" customHeight="1" x14ac:dyDescent="0.25">
      <c r="I14" s="9"/>
      <c r="M14" s="15">
        <f>SUM(M6:M13)</f>
        <v>34900</v>
      </c>
      <c r="N14" s="15">
        <f>SUM(N6:N13)</f>
        <v>40500</v>
      </c>
      <c r="O14" s="15">
        <f>SUM(O6:O13)</f>
        <v>49500</v>
      </c>
      <c r="P14" s="15">
        <f t="shared" si="0"/>
        <v>124900</v>
      </c>
    </row>
    <row r="15" spans="1:16" ht="72.75" customHeight="1" x14ac:dyDescent="0.25">
      <c r="A15" s="40" t="s">
        <v>136</v>
      </c>
      <c r="B15" s="40"/>
      <c r="C15" s="40"/>
      <c r="D15" s="40"/>
      <c r="E15" s="40"/>
      <c r="F15" s="40"/>
      <c r="G15" s="40"/>
      <c r="H15" s="40"/>
      <c r="M15" s="15"/>
      <c r="N15" s="15"/>
      <c r="O15" s="15"/>
      <c r="P15" s="15">
        <f t="shared" si="0"/>
        <v>0</v>
      </c>
    </row>
    <row r="16" spans="1:16" ht="45.75" customHeight="1" x14ac:dyDescent="0.25">
      <c r="A16" s="2" t="s">
        <v>0</v>
      </c>
      <c r="B16" s="2" t="s">
        <v>124</v>
      </c>
      <c r="C16" s="4" t="s">
        <v>125</v>
      </c>
      <c r="D16" s="2" t="s">
        <v>2</v>
      </c>
      <c r="E16" s="2" t="s">
        <v>3</v>
      </c>
      <c r="F16" s="2" t="s">
        <v>4</v>
      </c>
      <c r="G16" s="2" t="s">
        <v>5</v>
      </c>
      <c r="H16" s="2" t="s">
        <v>6</v>
      </c>
      <c r="I16" s="2" t="s">
        <v>20</v>
      </c>
      <c r="M16" s="25" t="s">
        <v>112</v>
      </c>
      <c r="N16" s="26" t="s">
        <v>113</v>
      </c>
      <c r="O16" s="26" t="s">
        <v>114</v>
      </c>
      <c r="P16" s="27" t="s">
        <v>115</v>
      </c>
    </row>
    <row r="17" spans="1:16" ht="57.75" customHeight="1" x14ac:dyDescent="0.25">
      <c r="A17" s="37" t="s">
        <v>61</v>
      </c>
      <c r="B17" s="37" t="s">
        <v>60</v>
      </c>
      <c r="C17" s="12" t="s">
        <v>41</v>
      </c>
      <c r="D17" s="3" t="s">
        <v>62</v>
      </c>
      <c r="E17" s="10" t="s">
        <v>63</v>
      </c>
      <c r="F17" s="10">
        <v>0</v>
      </c>
      <c r="G17" s="10">
        <v>1</v>
      </c>
      <c r="H17" s="37" t="s">
        <v>139</v>
      </c>
      <c r="I17" s="10">
        <v>2100</v>
      </c>
      <c r="M17" s="15">
        <v>1000</v>
      </c>
      <c r="N17" s="15">
        <v>1100</v>
      </c>
      <c r="O17" s="15"/>
      <c r="P17" s="15">
        <f t="shared" si="0"/>
        <v>2100</v>
      </c>
    </row>
    <row r="18" spans="1:16" ht="55.5" customHeight="1" x14ac:dyDescent="0.25">
      <c r="A18" s="38"/>
      <c r="B18" s="38"/>
      <c r="C18" s="12" t="s">
        <v>64</v>
      </c>
      <c r="D18" s="3" t="s">
        <v>62</v>
      </c>
      <c r="E18" s="10" t="s">
        <v>63</v>
      </c>
      <c r="F18" s="10">
        <v>0</v>
      </c>
      <c r="G18" s="10">
        <v>1</v>
      </c>
      <c r="H18" s="38"/>
      <c r="I18" s="10">
        <f>25200/3</f>
        <v>8400</v>
      </c>
      <c r="M18" s="28">
        <v>1000</v>
      </c>
      <c r="N18" s="28">
        <v>4000</v>
      </c>
      <c r="O18" s="28">
        <v>3400</v>
      </c>
      <c r="P18" s="28">
        <f t="shared" si="0"/>
        <v>8400</v>
      </c>
    </row>
    <row r="19" spans="1:16" ht="63" customHeight="1" x14ac:dyDescent="0.25">
      <c r="A19" s="39"/>
      <c r="B19" s="39"/>
      <c r="C19" s="12" t="s">
        <v>65</v>
      </c>
      <c r="D19" s="3" t="s">
        <v>62</v>
      </c>
      <c r="E19" s="10" t="s">
        <v>63</v>
      </c>
      <c r="F19" s="10">
        <v>0</v>
      </c>
      <c r="G19" s="10">
        <v>1</v>
      </c>
      <c r="H19" s="38"/>
      <c r="I19" s="10">
        <v>4700</v>
      </c>
      <c r="M19" s="15">
        <v>2700</v>
      </c>
      <c r="N19" s="15">
        <v>2000</v>
      </c>
      <c r="O19" s="15"/>
      <c r="P19" s="15">
        <f t="shared" si="0"/>
        <v>4700</v>
      </c>
    </row>
    <row r="20" spans="1:16" ht="129.75" customHeight="1" x14ac:dyDescent="0.25">
      <c r="A20" s="3" t="s">
        <v>66</v>
      </c>
      <c r="B20" s="3" t="s">
        <v>67</v>
      </c>
      <c r="C20" s="11"/>
      <c r="D20" s="3" t="s">
        <v>68</v>
      </c>
      <c r="E20" s="10" t="s">
        <v>63</v>
      </c>
      <c r="F20" s="10">
        <v>0</v>
      </c>
      <c r="G20" s="10">
        <v>2</v>
      </c>
      <c r="H20" s="39"/>
      <c r="I20" s="10">
        <v>8900</v>
      </c>
      <c r="M20" s="15">
        <v>0</v>
      </c>
      <c r="N20" s="15">
        <v>1700</v>
      </c>
      <c r="O20" s="15">
        <v>7200</v>
      </c>
      <c r="P20" s="15">
        <f t="shared" si="0"/>
        <v>8900</v>
      </c>
    </row>
    <row r="21" spans="1:16" ht="9.75" customHeight="1" x14ac:dyDescent="0.25">
      <c r="M21" s="15">
        <f>SUM(M17:M20)</f>
        <v>4700</v>
      </c>
      <c r="N21" s="15">
        <f>SUM(N17:N20)</f>
        <v>8800</v>
      </c>
      <c r="O21" s="15">
        <f>SUM(O17:O20)</f>
        <v>10600</v>
      </c>
      <c r="P21" s="15">
        <f t="shared" si="0"/>
        <v>24100</v>
      </c>
    </row>
    <row r="22" spans="1:16" ht="75" customHeight="1" x14ac:dyDescent="0.25">
      <c r="A22" s="45" t="s">
        <v>137</v>
      </c>
      <c r="B22" s="45"/>
      <c r="C22" s="45"/>
      <c r="D22" s="45"/>
      <c r="E22" s="45"/>
      <c r="F22" s="45"/>
      <c r="G22" s="45"/>
      <c r="H22" s="45"/>
      <c r="M22" s="15"/>
      <c r="N22" s="15"/>
      <c r="O22" s="15"/>
      <c r="P22" s="15"/>
    </row>
    <row r="23" spans="1:16" ht="48.75" customHeight="1" x14ac:dyDescent="0.25">
      <c r="A23" s="2" t="s">
        <v>0</v>
      </c>
      <c r="B23" s="2" t="s">
        <v>124</v>
      </c>
      <c r="C23" s="4" t="s">
        <v>125</v>
      </c>
      <c r="D23" s="2" t="s">
        <v>2</v>
      </c>
      <c r="E23" s="2" t="s">
        <v>3</v>
      </c>
      <c r="F23" s="2" t="s">
        <v>4</v>
      </c>
      <c r="G23" s="2" t="s">
        <v>5</v>
      </c>
      <c r="H23" s="2" t="s">
        <v>6</v>
      </c>
      <c r="I23" s="2" t="s">
        <v>20</v>
      </c>
      <c r="M23" s="25" t="s">
        <v>112</v>
      </c>
      <c r="N23" s="26" t="s">
        <v>113</v>
      </c>
      <c r="O23" s="26" t="s">
        <v>114</v>
      </c>
      <c r="P23" s="27" t="s">
        <v>115</v>
      </c>
    </row>
    <row r="24" spans="1:16" ht="60.75" customHeight="1" x14ac:dyDescent="0.25">
      <c r="A24" s="37" t="s">
        <v>22</v>
      </c>
      <c r="B24" s="37" t="s">
        <v>48</v>
      </c>
      <c r="C24" s="12" t="s">
        <v>21</v>
      </c>
      <c r="D24" s="3" t="s">
        <v>39</v>
      </c>
      <c r="E24" s="3" t="s">
        <v>108</v>
      </c>
      <c r="F24" s="10">
        <v>0</v>
      </c>
      <c r="G24" s="10">
        <v>1</v>
      </c>
      <c r="H24" s="37" t="s">
        <v>128</v>
      </c>
      <c r="I24" s="6">
        <v>10000</v>
      </c>
      <c r="M24" s="15">
        <v>2000</v>
      </c>
      <c r="N24" s="15">
        <v>3000</v>
      </c>
      <c r="O24" s="15">
        <v>5000</v>
      </c>
      <c r="P24" s="15">
        <f t="shared" si="0"/>
        <v>10000</v>
      </c>
    </row>
    <row r="25" spans="1:16" ht="72.75" customHeight="1" x14ac:dyDescent="0.25">
      <c r="A25" s="38"/>
      <c r="B25" s="38"/>
      <c r="C25" s="12" t="s">
        <v>47</v>
      </c>
      <c r="D25" s="3" t="s">
        <v>39</v>
      </c>
      <c r="E25" s="3" t="s">
        <v>109</v>
      </c>
      <c r="F25" s="10">
        <v>0</v>
      </c>
      <c r="G25" s="10">
        <v>2</v>
      </c>
      <c r="H25" s="38"/>
      <c r="I25" s="8">
        <v>9604.1</v>
      </c>
      <c r="J25" s="7">
        <f>10916.3+10892.3+4362.7+4372.8</f>
        <v>30544.1</v>
      </c>
      <c r="K25" s="17" t="s">
        <v>120</v>
      </c>
      <c r="M25" s="15">
        <v>656.3</v>
      </c>
      <c r="N25" s="15">
        <v>2070.9</v>
      </c>
      <c r="O25" s="15">
        <v>6876.9</v>
      </c>
      <c r="P25" s="15">
        <f t="shared" si="0"/>
        <v>9604.0999999999985</v>
      </c>
    </row>
    <row r="26" spans="1:16" ht="67.5" customHeight="1" x14ac:dyDescent="0.25">
      <c r="A26" s="39"/>
      <c r="B26" s="39"/>
      <c r="C26" s="12" t="s">
        <v>23</v>
      </c>
      <c r="D26" s="3" t="s">
        <v>39</v>
      </c>
      <c r="E26" s="3" t="s">
        <v>49</v>
      </c>
      <c r="F26" s="10">
        <v>194</v>
      </c>
      <c r="G26" s="10">
        <v>188</v>
      </c>
      <c r="H26" s="38"/>
      <c r="I26" s="6">
        <v>15000</v>
      </c>
      <c r="J26" s="14" t="s">
        <v>118</v>
      </c>
      <c r="M26" s="15">
        <v>3000</v>
      </c>
      <c r="N26" s="15">
        <v>5000</v>
      </c>
      <c r="O26" s="15">
        <v>7000</v>
      </c>
      <c r="P26" s="15">
        <f t="shared" si="0"/>
        <v>15000</v>
      </c>
    </row>
    <row r="27" spans="1:16" ht="122.25" customHeight="1" x14ac:dyDescent="0.25">
      <c r="A27" s="37" t="s">
        <v>51</v>
      </c>
      <c r="B27" s="3" t="s">
        <v>52</v>
      </c>
      <c r="C27" s="12" t="s">
        <v>24</v>
      </c>
      <c r="D27" s="37" t="s">
        <v>39</v>
      </c>
      <c r="E27" s="3" t="s">
        <v>53</v>
      </c>
      <c r="F27" s="10">
        <v>0</v>
      </c>
      <c r="G27" s="10">
        <v>1</v>
      </c>
      <c r="H27" s="38"/>
      <c r="I27" s="6">
        <v>35200</v>
      </c>
      <c r="M27" s="15">
        <v>15000</v>
      </c>
      <c r="N27" s="15">
        <v>15000</v>
      </c>
      <c r="O27" s="15">
        <v>5200</v>
      </c>
      <c r="P27" s="15">
        <f t="shared" si="0"/>
        <v>35200</v>
      </c>
    </row>
    <row r="28" spans="1:16" ht="74.25" customHeight="1" x14ac:dyDescent="0.25">
      <c r="A28" s="39"/>
      <c r="B28" s="3" t="s">
        <v>55</v>
      </c>
      <c r="C28" s="31" t="s">
        <v>26</v>
      </c>
      <c r="D28" s="39"/>
      <c r="E28" s="3" t="s">
        <v>110</v>
      </c>
      <c r="F28" s="10">
        <v>0</v>
      </c>
      <c r="G28" s="3" t="s">
        <v>58</v>
      </c>
      <c r="H28" s="38"/>
      <c r="I28" s="6">
        <v>4200</v>
      </c>
      <c r="M28" s="15">
        <v>2000</v>
      </c>
      <c r="N28" s="15">
        <v>2200</v>
      </c>
      <c r="O28" s="15"/>
      <c r="P28" s="15">
        <f t="shared" si="0"/>
        <v>4200</v>
      </c>
    </row>
    <row r="29" spans="1:16" ht="125.25" customHeight="1" x14ac:dyDescent="0.25">
      <c r="A29" s="3" t="s">
        <v>50</v>
      </c>
      <c r="B29" s="3" t="s">
        <v>25</v>
      </c>
      <c r="C29" s="31" t="s">
        <v>59</v>
      </c>
      <c r="D29" s="3" t="s">
        <v>39</v>
      </c>
      <c r="E29" s="3" t="s">
        <v>54</v>
      </c>
      <c r="F29" s="10">
        <v>0</v>
      </c>
      <c r="G29" s="10">
        <v>437.2</v>
      </c>
      <c r="H29" s="38"/>
      <c r="I29" s="6">
        <v>850</v>
      </c>
      <c r="M29" s="15">
        <v>850</v>
      </c>
      <c r="N29" s="15"/>
      <c r="O29" s="15"/>
      <c r="P29" s="15">
        <f t="shared" si="0"/>
        <v>850</v>
      </c>
    </row>
    <row r="30" spans="1:16" ht="89.25" customHeight="1" x14ac:dyDescent="0.25">
      <c r="A30" s="3" t="s">
        <v>57</v>
      </c>
      <c r="B30" s="3" t="s">
        <v>56</v>
      </c>
      <c r="C30" s="31" t="s">
        <v>27</v>
      </c>
      <c r="D30" s="3" t="s">
        <v>39</v>
      </c>
      <c r="E30" s="3" t="s">
        <v>72</v>
      </c>
      <c r="F30" s="10">
        <v>0</v>
      </c>
      <c r="G30" s="10">
        <v>325</v>
      </c>
      <c r="H30" s="38"/>
      <c r="I30" s="6">
        <v>6500</v>
      </c>
      <c r="M30" s="15">
        <v>1000</v>
      </c>
      <c r="N30" s="15">
        <v>2500</v>
      </c>
      <c r="O30" s="15">
        <v>3000</v>
      </c>
      <c r="P30" s="15">
        <f t="shared" si="0"/>
        <v>6500</v>
      </c>
    </row>
    <row r="31" spans="1:16" ht="159.75" customHeight="1" x14ac:dyDescent="0.25">
      <c r="A31" s="3" t="s">
        <v>69</v>
      </c>
      <c r="B31" s="3" t="s">
        <v>70</v>
      </c>
      <c r="C31" s="31"/>
      <c r="D31" s="3" t="s">
        <v>71</v>
      </c>
      <c r="E31" s="3" t="s">
        <v>73</v>
      </c>
      <c r="F31" s="10">
        <v>0</v>
      </c>
      <c r="G31" s="10">
        <v>7000</v>
      </c>
      <c r="H31" s="39"/>
      <c r="I31" s="6">
        <v>17500</v>
      </c>
      <c r="M31" s="15">
        <v>7000</v>
      </c>
      <c r="N31" s="15">
        <v>7500</v>
      </c>
      <c r="O31" s="15">
        <v>3000</v>
      </c>
      <c r="P31" s="15">
        <f t="shared" si="0"/>
        <v>17500</v>
      </c>
    </row>
    <row r="32" spans="1:16" x14ac:dyDescent="0.25">
      <c r="I32" s="9"/>
      <c r="M32" s="15">
        <f>SUM(M24:M31)</f>
        <v>31506.3</v>
      </c>
      <c r="N32" s="15">
        <f>SUM(N24:N31)</f>
        <v>37270.9</v>
      </c>
      <c r="O32" s="15">
        <f>SUM(O24:O31)</f>
        <v>30076.9</v>
      </c>
      <c r="P32" s="15">
        <f t="shared" si="0"/>
        <v>98854.1</v>
      </c>
    </row>
    <row r="38" spans="9:16" ht="47.25" x14ac:dyDescent="0.25">
      <c r="M38" s="25" t="s">
        <v>112</v>
      </c>
      <c r="N38" s="26" t="s">
        <v>113</v>
      </c>
      <c r="O38" s="26" t="s">
        <v>114</v>
      </c>
      <c r="P38" s="27" t="s">
        <v>119</v>
      </c>
    </row>
    <row r="39" spans="9:16" ht="33.75" customHeight="1" x14ac:dyDescent="0.25">
      <c r="M39" s="15" t="e">
        <f>M32+M21+M14+'Напрями ПІ '!M7+'Напрями ПІ '!#REF!+'Напрями ПІ '!M17+'Напрями ПІ '!M22+'Напрями ПІ '!M25</f>
        <v>#REF!</v>
      </c>
      <c r="N39" s="15" t="e">
        <f>N32+N21+N14+'Напрями ПІ '!N7+'Напрями ПІ '!#REF!+'Напрями ПІ '!N22+'Напрями ПІ '!N25</f>
        <v>#REF!</v>
      </c>
      <c r="O39" s="15" t="e">
        <f>O32+O21+O14+'Напрями ПІ '!O7+'Напрями ПІ '!#REF!+'Напрями ПІ '!O17+'Напрями ПІ '!O22+'Напрями ПІ '!O25</f>
        <v>#REF!</v>
      </c>
      <c r="P39" s="15" t="e">
        <f>P32+P21+P14+'Напрями ПІ '!P7+'Напрями ПІ '!#REF!+'Напрями ПІ '!P17+'Напрями ПІ '!P22+'Напрями ПІ '!P25</f>
        <v>#REF!</v>
      </c>
    </row>
    <row r="40" spans="9:16" x14ac:dyDescent="0.25">
      <c r="I40" s="13"/>
    </row>
  </sheetData>
  <mergeCells count="25">
    <mergeCell ref="F1:I2"/>
    <mergeCell ref="A27:A28"/>
    <mergeCell ref="D27:D28"/>
    <mergeCell ref="B6:B10"/>
    <mergeCell ref="E6:E10"/>
    <mergeCell ref="H17:H20"/>
    <mergeCell ref="A4:I4"/>
    <mergeCell ref="I6:I8"/>
    <mergeCell ref="A22:H22"/>
    <mergeCell ref="G6:G10"/>
    <mergeCell ref="C6:C8"/>
    <mergeCell ref="D6:D8"/>
    <mergeCell ref="A6:A11"/>
    <mergeCell ref="F6:F10"/>
    <mergeCell ref="B24:B26"/>
    <mergeCell ref="B17:B19"/>
    <mergeCell ref="A17:A19"/>
    <mergeCell ref="A15:H15"/>
    <mergeCell ref="A24:A26"/>
    <mergeCell ref="N6:N7"/>
    <mergeCell ref="O6:O7"/>
    <mergeCell ref="P6:P7"/>
    <mergeCell ref="H24:H31"/>
    <mergeCell ref="H6:H13"/>
    <mergeCell ref="M6:M7"/>
  </mergeCells>
  <pageMargins left="0.36" right="0.23622047244094491" top="0.23" bottom="0.27559055118110237" header="0.15748031496062992" footer="0.17"/>
  <pageSetup paperSize="9" scale="84" fitToHeight="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83B22-307B-4E8C-87AF-24A5A22B84CF}">
  <sheetPr>
    <pageSetUpPr fitToPage="1"/>
  </sheetPr>
  <dimension ref="A1:P25"/>
  <sheetViews>
    <sheetView zoomScale="80" zoomScaleNormal="80" zoomScaleSheetLayoutView="68" workbookViewId="0">
      <selection activeCell="H7" sqref="H7"/>
    </sheetView>
  </sheetViews>
  <sheetFormatPr defaultRowHeight="15.75" x14ac:dyDescent="0.25"/>
  <cols>
    <col min="1" max="1" width="32.7109375" style="5" customWidth="1"/>
    <col min="2" max="2" width="24.85546875" style="5" customWidth="1"/>
    <col min="3" max="3" width="27.85546875" style="5" hidden="1" customWidth="1"/>
    <col min="4" max="4" width="17.140625" style="5" customWidth="1"/>
    <col min="5" max="5" width="23.28515625" style="5" customWidth="1"/>
    <col min="6" max="6" width="12" style="5" customWidth="1"/>
    <col min="7" max="7" width="13.28515625" style="5" customWidth="1"/>
    <col min="8" max="8" width="33.140625" style="5" customWidth="1"/>
    <col min="9" max="9" width="12.42578125" style="5" hidden="1" customWidth="1"/>
    <col min="10" max="10" width="11.85546875" style="5" hidden="1" customWidth="1"/>
    <col min="11" max="11" width="0" style="5" hidden="1" customWidth="1"/>
    <col min="12" max="12" width="28" style="5" hidden="1" customWidth="1"/>
    <col min="13" max="13" width="13.28515625" style="5" hidden="1" customWidth="1"/>
    <col min="14" max="15" width="14.7109375" style="5" hidden="1" customWidth="1"/>
    <col min="16" max="16" width="2.140625" style="5" hidden="1" customWidth="1"/>
    <col min="17" max="16384" width="9.140625" style="5"/>
  </cols>
  <sheetData>
    <row r="1" spans="1:16" ht="53.25" customHeight="1" x14ac:dyDescent="0.25">
      <c r="F1" s="41" t="s">
        <v>127</v>
      </c>
      <c r="G1" s="41"/>
      <c r="H1" s="41"/>
    </row>
    <row r="2" spans="1:16" x14ac:dyDescent="0.25">
      <c r="B2" s="1" t="s">
        <v>17</v>
      </c>
      <c r="C2" s="1"/>
    </row>
    <row r="4" spans="1:16" ht="67.5" customHeight="1" x14ac:dyDescent="0.25">
      <c r="A4" s="53" t="s">
        <v>140</v>
      </c>
      <c r="B4" s="53"/>
      <c r="C4" s="53"/>
      <c r="D4" s="53"/>
      <c r="E4" s="53"/>
      <c r="F4" s="53"/>
      <c r="G4" s="53"/>
      <c r="H4" s="53"/>
      <c r="I4" s="53"/>
    </row>
    <row r="5" spans="1:16" hidden="1" x14ac:dyDescent="0.25"/>
    <row r="6" spans="1:16" ht="45.75" customHeight="1" x14ac:dyDescent="0.25">
      <c r="A6" s="2" t="s">
        <v>0</v>
      </c>
      <c r="B6" s="2" t="s">
        <v>124</v>
      </c>
      <c r="C6" s="19" t="s">
        <v>31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107</v>
      </c>
      <c r="M6" s="23" t="s">
        <v>112</v>
      </c>
      <c r="N6" s="24" t="s">
        <v>113</v>
      </c>
      <c r="O6" s="24" t="s">
        <v>114</v>
      </c>
      <c r="P6" s="22" t="s">
        <v>115</v>
      </c>
    </row>
    <row r="7" spans="1:16" ht="324" customHeight="1" x14ac:dyDescent="0.25">
      <c r="A7" s="3" t="s">
        <v>28</v>
      </c>
      <c r="B7" s="3" t="s">
        <v>85</v>
      </c>
      <c r="C7" s="20" t="s">
        <v>10</v>
      </c>
      <c r="D7" s="3" t="s">
        <v>9</v>
      </c>
      <c r="E7" s="3" t="s">
        <v>11</v>
      </c>
      <c r="F7" s="3">
        <v>400</v>
      </c>
      <c r="G7" s="3">
        <v>660</v>
      </c>
      <c r="H7" s="3" t="s">
        <v>129</v>
      </c>
      <c r="I7" s="15">
        <v>20000</v>
      </c>
      <c r="M7" s="15"/>
      <c r="N7" s="15">
        <v>10000</v>
      </c>
      <c r="O7" s="15">
        <v>10000</v>
      </c>
      <c r="P7" s="15">
        <f>M7+N7+O7</f>
        <v>20000</v>
      </c>
    </row>
    <row r="8" spans="1:16" ht="99" customHeight="1" x14ac:dyDescent="0.25">
      <c r="A8" s="58"/>
      <c r="B8" s="58"/>
      <c r="C8" s="58"/>
      <c r="D8" s="58"/>
      <c r="E8" s="58"/>
      <c r="F8" s="58"/>
      <c r="G8" s="58"/>
      <c r="H8" s="58"/>
      <c r="I8" s="57"/>
      <c r="M8" s="15"/>
      <c r="N8" s="15"/>
      <c r="O8" s="15"/>
      <c r="P8" s="15"/>
    </row>
    <row r="9" spans="1:16" ht="88.5" customHeight="1" x14ac:dyDescent="0.25">
      <c r="A9" s="53" t="s">
        <v>141</v>
      </c>
      <c r="B9" s="53"/>
      <c r="C9" s="53"/>
      <c r="D9" s="53"/>
      <c r="E9" s="53"/>
      <c r="F9" s="53"/>
      <c r="G9" s="53"/>
      <c r="H9" s="53"/>
      <c r="I9" s="53"/>
      <c r="M9" s="15"/>
      <c r="N9" s="15"/>
      <c r="O9" s="15"/>
      <c r="P9" s="15"/>
    </row>
    <row r="10" spans="1:16" ht="42.75" customHeight="1" x14ac:dyDescent="0.25">
      <c r="A10" s="2" t="s">
        <v>0</v>
      </c>
      <c r="B10" s="2" t="s">
        <v>124</v>
      </c>
      <c r="C10" s="19" t="s">
        <v>125</v>
      </c>
      <c r="D10" s="2" t="s">
        <v>2</v>
      </c>
      <c r="E10" s="2" t="s">
        <v>3</v>
      </c>
      <c r="F10" s="2" t="s">
        <v>4</v>
      </c>
      <c r="G10" s="2" t="s">
        <v>5</v>
      </c>
      <c r="H10" s="2" t="s">
        <v>6</v>
      </c>
      <c r="I10" s="54" t="s">
        <v>107</v>
      </c>
      <c r="M10" s="23" t="s">
        <v>112</v>
      </c>
      <c r="N10" s="24" t="s">
        <v>113</v>
      </c>
      <c r="O10" s="24" t="s">
        <v>114</v>
      </c>
      <c r="P10" s="22" t="s">
        <v>115</v>
      </c>
    </row>
    <row r="11" spans="1:16" ht="145.5" customHeight="1" x14ac:dyDescent="0.25">
      <c r="A11" s="3" t="s">
        <v>86</v>
      </c>
      <c r="B11" s="3" t="s">
        <v>87</v>
      </c>
      <c r="C11" s="21" t="s">
        <v>43</v>
      </c>
      <c r="D11" s="3" t="s">
        <v>77</v>
      </c>
      <c r="E11" s="3" t="s">
        <v>78</v>
      </c>
      <c r="F11" s="10">
        <v>0</v>
      </c>
      <c r="G11" s="10">
        <v>1</v>
      </c>
      <c r="H11" s="62" t="s">
        <v>130</v>
      </c>
      <c r="I11" s="15">
        <v>11000</v>
      </c>
      <c r="M11" s="15">
        <v>2000</v>
      </c>
      <c r="N11" s="15">
        <v>4000</v>
      </c>
      <c r="O11" s="15">
        <v>5000</v>
      </c>
      <c r="P11" s="15">
        <f>M11+N11+O11</f>
        <v>11000</v>
      </c>
    </row>
    <row r="12" spans="1:16" ht="184.5" customHeight="1" x14ac:dyDescent="0.25">
      <c r="A12" s="3" t="s">
        <v>104</v>
      </c>
      <c r="B12" s="3" t="s">
        <v>105</v>
      </c>
      <c r="C12" s="20" t="s">
        <v>123</v>
      </c>
      <c r="D12" s="3" t="s">
        <v>106</v>
      </c>
      <c r="E12" s="3" t="s">
        <v>63</v>
      </c>
      <c r="F12" s="10">
        <v>0</v>
      </c>
      <c r="G12" s="3">
        <v>1</v>
      </c>
      <c r="H12" s="62"/>
      <c r="I12" s="18">
        <v>15000</v>
      </c>
      <c r="J12" s="17" t="s">
        <v>117</v>
      </c>
      <c r="M12" s="15">
        <v>10000</v>
      </c>
      <c r="N12" s="15">
        <v>5000</v>
      </c>
      <c r="O12" s="15">
        <v>0</v>
      </c>
      <c r="P12" s="15">
        <f>M12+N12+O12</f>
        <v>15000</v>
      </c>
    </row>
    <row r="13" spans="1:16" ht="101.25" customHeight="1" x14ac:dyDescent="0.25">
      <c r="A13" s="55"/>
      <c r="B13" s="55"/>
      <c r="C13" s="59"/>
      <c r="D13" s="55"/>
      <c r="E13" s="55"/>
      <c r="F13" s="60"/>
      <c r="G13" s="55"/>
      <c r="H13" s="55"/>
      <c r="I13" s="56"/>
      <c r="J13" s="17"/>
      <c r="M13" s="15"/>
      <c r="N13" s="15"/>
      <c r="O13" s="15"/>
      <c r="P13" s="15"/>
    </row>
    <row r="14" spans="1:16" ht="79.5" customHeight="1" x14ac:dyDescent="0.25">
      <c r="A14" s="53" t="s">
        <v>133</v>
      </c>
      <c r="B14" s="53"/>
      <c r="C14" s="53"/>
      <c r="D14" s="53"/>
      <c r="E14" s="53"/>
      <c r="F14" s="53"/>
      <c r="G14" s="53"/>
      <c r="H14" s="53"/>
      <c r="I14" s="53"/>
      <c r="M14" s="15"/>
      <c r="N14" s="15"/>
      <c r="O14" s="15"/>
      <c r="P14" s="15"/>
    </row>
    <row r="15" spans="1:16" ht="72.75" customHeight="1" x14ac:dyDescent="0.25">
      <c r="A15" s="2" t="s">
        <v>0</v>
      </c>
      <c r="B15" s="2" t="s">
        <v>124</v>
      </c>
      <c r="C15" s="19" t="s">
        <v>125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54" t="s">
        <v>107</v>
      </c>
      <c r="M15" s="23" t="s">
        <v>112</v>
      </c>
      <c r="N15" s="24" t="s">
        <v>113</v>
      </c>
      <c r="O15" s="24" t="s">
        <v>114</v>
      </c>
      <c r="P15" s="22" t="s">
        <v>115</v>
      </c>
    </row>
    <row r="16" spans="1:16" ht="318" customHeight="1" x14ac:dyDescent="0.25">
      <c r="A16" s="3" t="s">
        <v>111</v>
      </c>
      <c r="B16" s="3" t="s">
        <v>88</v>
      </c>
      <c r="C16" s="21" t="s">
        <v>44</v>
      </c>
      <c r="D16" s="3" t="s">
        <v>81</v>
      </c>
      <c r="E16" s="3" t="s">
        <v>138</v>
      </c>
      <c r="F16" s="16">
        <v>255707</v>
      </c>
      <c r="G16" s="10">
        <v>254149</v>
      </c>
      <c r="H16" s="3" t="s">
        <v>131</v>
      </c>
      <c r="I16" s="15">
        <v>5000</v>
      </c>
      <c r="K16" s="52" t="s">
        <v>89</v>
      </c>
      <c r="L16" s="52"/>
      <c r="M16" s="15"/>
      <c r="N16" s="15"/>
      <c r="O16" s="15">
        <v>5000</v>
      </c>
      <c r="P16" s="15">
        <f>M16+N16+O16</f>
        <v>5000</v>
      </c>
    </row>
    <row r="17" spans="1:16" ht="135" customHeight="1" x14ac:dyDescent="0.25">
      <c r="A17" s="61"/>
      <c r="B17" s="61"/>
      <c r="C17" s="61"/>
      <c r="D17" s="61"/>
      <c r="E17" s="61"/>
      <c r="F17" s="61"/>
      <c r="G17" s="61"/>
      <c r="H17" s="61"/>
      <c r="I17" s="57"/>
      <c r="M17" s="15"/>
      <c r="N17" s="15"/>
      <c r="O17" s="15">
        <v>5000</v>
      </c>
      <c r="P17" s="15">
        <v>5000</v>
      </c>
    </row>
    <row r="18" spans="1:16" ht="54.75" customHeight="1" x14ac:dyDescent="0.25">
      <c r="A18" s="53" t="s">
        <v>134</v>
      </c>
      <c r="B18" s="53"/>
      <c r="C18" s="53"/>
      <c r="D18" s="53"/>
      <c r="E18" s="53"/>
      <c r="F18" s="53"/>
      <c r="G18" s="53"/>
      <c r="H18" s="53"/>
      <c r="I18" s="53"/>
      <c r="M18" s="15"/>
      <c r="N18" s="15"/>
      <c r="O18" s="15"/>
      <c r="P18" s="15"/>
    </row>
    <row r="19" spans="1:16" ht="65.25" customHeight="1" x14ac:dyDescent="0.25">
      <c r="A19" s="2" t="s">
        <v>0</v>
      </c>
      <c r="B19" s="2" t="s">
        <v>124</v>
      </c>
      <c r="C19" s="19" t="s">
        <v>125</v>
      </c>
      <c r="D19" s="2" t="s">
        <v>2</v>
      </c>
      <c r="E19" s="2" t="s">
        <v>3</v>
      </c>
      <c r="F19" s="2" t="s">
        <v>4</v>
      </c>
      <c r="G19" s="2" t="s">
        <v>5</v>
      </c>
      <c r="H19" s="2" t="s">
        <v>6</v>
      </c>
      <c r="I19" s="54" t="s">
        <v>107</v>
      </c>
      <c r="M19" s="23" t="s">
        <v>112</v>
      </c>
      <c r="N19" s="24" t="s">
        <v>113</v>
      </c>
      <c r="O19" s="24" t="s">
        <v>114</v>
      </c>
      <c r="P19" s="22" t="s">
        <v>115</v>
      </c>
    </row>
    <row r="20" spans="1:16" ht="155.25" customHeight="1" x14ac:dyDescent="0.25">
      <c r="A20" s="3" t="s">
        <v>83</v>
      </c>
      <c r="B20" s="3" t="s">
        <v>80</v>
      </c>
      <c r="C20" s="21" t="s">
        <v>45</v>
      </c>
      <c r="D20" s="3" t="s">
        <v>82</v>
      </c>
      <c r="E20" s="3" t="s">
        <v>91</v>
      </c>
      <c r="F20" s="10">
        <v>0</v>
      </c>
      <c r="G20" s="10">
        <v>1</v>
      </c>
      <c r="H20" s="62" t="s">
        <v>131</v>
      </c>
      <c r="I20" s="15">
        <v>4500</v>
      </c>
      <c r="L20" s="32" t="s">
        <v>84</v>
      </c>
      <c r="M20" s="15"/>
      <c r="N20" s="15">
        <v>2500</v>
      </c>
      <c r="O20" s="15">
        <v>2000</v>
      </c>
      <c r="P20" s="15">
        <f>M20+N20+O20</f>
        <v>4500</v>
      </c>
    </row>
    <row r="21" spans="1:16" ht="165.75" customHeight="1" x14ac:dyDescent="0.25">
      <c r="A21" s="3" t="s">
        <v>76</v>
      </c>
      <c r="B21" s="3" t="s">
        <v>90</v>
      </c>
      <c r="C21" s="21" t="s">
        <v>46</v>
      </c>
      <c r="D21" s="3" t="s">
        <v>82</v>
      </c>
      <c r="E21" s="3" t="s">
        <v>92</v>
      </c>
      <c r="F21" s="10">
        <v>0</v>
      </c>
      <c r="G21" s="10">
        <v>1</v>
      </c>
      <c r="H21" s="62"/>
      <c r="I21" s="15">
        <v>5500</v>
      </c>
      <c r="M21" s="15">
        <v>2000</v>
      </c>
      <c r="N21" s="15">
        <v>500</v>
      </c>
      <c r="O21" s="15">
        <v>3000</v>
      </c>
      <c r="P21" s="15">
        <f>M21+N21+O21</f>
        <v>5500</v>
      </c>
    </row>
    <row r="22" spans="1:16" ht="162" customHeight="1" x14ac:dyDescent="0.25">
      <c r="A22" s="58"/>
      <c r="B22" s="58"/>
      <c r="C22" s="58"/>
      <c r="D22" s="58"/>
      <c r="E22" s="58"/>
      <c r="F22" s="58"/>
      <c r="G22" s="58"/>
      <c r="H22" s="58"/>
      <c r="I22" s="57"/>
      <c r="M22" s="15">
        <f>M20+M21</f>
        <v>2000</v>
      </c>
      <c r="N22" s="15">
        <f>N20+N21</f>
        <v>3000</v>
      </c>
      <c r="O22" s="15">
        <f>O20+O21</f>
        <v>5000</v>
      </c>
      <c r="P22" s="15">
        <f>M22+N22+O22</f>
        <v>10000</v>
      </c>
    </row>
    <row r="23" spans="1:16" ht="72" customHeight="1" x14ac:dyDescent="0.25">
      <c r="A23" s="53" t="s">
        <v>135</v>
      </c>
      <c r="B23" s="53"/>
      <c r="C23" s="53"/>
      <c r="D23" s="53"/>
      <c r="E23" s="53"/>
      <c r="F23" s="53"/>
      <c r="G23" s="53"/>
      <c r="H23" s="53"/>
      <c r="I23" s="53"/>
      <c r="M23" s="15"/>
      <c r="N23" s="15"/>
      <c r="O23" s="15"/>
      <c r="P23" s="15"/>
    </row>
    <row r="24" spans="1:16" ht="75.75" customHeight="1" x14ac:dyDescent="0.25">
      <c r="A24" s="2" t="s">
        <v>0</v>
      </c>
      <c r="B24" s="2" t="s">
        <v>124</v>
      </c>
      <c r="C24" s="19" t="s">
        <v>125</v>
      </c>
      <c r="D24" s="2" t="s">
        <v>2</v>
      </c>
      <c r="E24" s="2" t="s">
        <v>3</v>
      </c>
      <c r="F24" s="2" t="s">
        <v>4</v>
      </c>
      <c r="G24" s="2" t="s">
        <v>5</v>
      </c>
      <c r="H24" s="2" t="s">
        <v>6</v>
      </c>
      <c r="I24" s="54" t="s">
        <v>107</v>
      </c>
      <c r="M24" s="23" t="s">
        <v>112</v>
      </c>
      <c r="N24" s="24" t="s">
        <v>113</v>
      </c>
      <c r="O24" s="24" t="s">
        <v>114</v>
      </c>
      <c r="P24" s="22" t="s">
        <v>115</v>
      </c>
    </row>
    <row r="25" spans="1:16" ht="322.5" customHeight="1" x14ac:dyDescent="0.25">
      <c r="A25" s="3" t="s">
        <v>74</v>
      </c>
      <c r="B25" s="3" t="s">
        <v>93</v>
      </c>
      <c r="C25" s="21" t="s">
        <v>42</v>
      </c>
      <c r="D25" s="3" t="s">
        <v>75</v>
      </c>
      <c r="E25" s="3" t="s">
        <v>79</v>
      </c>
      <c r="F25" s="10">
        <v>0</v>
      </c>
      <c r="G25" s="10">
        <v>1</v>
      </c>
      <c r="H25" s="3" t="s">
        <v>131</v>
      </c>
      <c r="I25" s="15">
        <v>12000</v>
      </c>
      <c r="J25" s="17" t="s">
        <v>116</v>
      </c>
      <c r="M25" s="30">
        <v>6729.06</v>
      </c>
      <c r="N25" s="15">
        <v>5000</v>
      </c>
      <c r="O25" s="15">
        <v>7000</v>
      </c>
      <c r="P25" s="15">
        <f>M25+N25+O25</f>
        <v>18729.060000000001</v>
      </c>
    </row>
  </sheetData>
  <mergeCells count="12">
    <mergeCell ref="K16:L16"/>
    <mergeCell ref="A8:H8"/>
    <mergeCell ref="A17:H17"/>
    <mergeCell ref="F1:H1"/>
    <mergeCell ref="A23:I23"/>
    <mergeCell ref="A22:H22"/>
    <mergeCell ref="A4:I4"/>
    <mergeCell ref="A9:I9"/>
    <mergeCell ref="A14:I14"/>
    <mergeCell ref="A18:I18"/>
    <mergeCell ref="H11:H12"/>
    <mergeCell ref="H20:H21"/>
  </mergeCells>
  <phoneticPr fontId="9" type="noConversion"/>
  <pageMargins left="0.25" right="0.25" top="0.21" bottom="0.2" header="0.17" footer="0.24"/>
  <pageSetup paperSize="9"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6918F-F135-4160-B367-894CC008FECF}">
  <dimension ref="A4:L10"/>
  <sheetViews>
    <sheetView workbookViewId="0">
      <selection activeCell="A4" sqref="A4"/>
    </sheetView>
  </sheetViews>
  <sheetFormatPr defaultRowHeight="15" x14ac:dyDescent="0.25"/>
  <sheetData>
    <row r="4" spans="1:12" ht="94.5" x14ac:dyDescent="0.25">
      <c r="A4" s="2" t="s">
        <v>0</v>
      </c>
      <c r="B4" s="2" t="s">
        <v>1</v>
      </c>
      <c r="C4" s="2" t="s">
        <v>31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16</v>
      </c>
      <c r="J4" s="5"/>
      <c r="K4" s="5"/>
      <c r="L4" s="5"/>
    </row>
    <row r="5" spans="1:12" ht="409.5" x14ac:dyDescent="0.25">
      <c r="A5" s="3" t="s">
        <v>100</v>
      </c>
      <c r="B5" s="3" t="s">
        <v>99</v>
      </c>
      <c r="C5" s="3" t="s">
        <v>94</v>
      </c>
      <c r="D5" s="3" t="s">
        <v>96</v>
      </c>
      <c r="E5" s="3" t="s">
        <v>102</v>
      </c>
      <c r="F5" s="10">
        <v>0</v>
      </c>
      <c r="G5" s="10">
        <v>1</v>
      </c>
      <c r="H5" s="3" t="s">
        <v>103</v>
      </c>
      <c r="I5" s="15"/>
      <c r="J5" s="5"/>
      <c r="K5" s="5"/>
      <c r="L5" s="17" t="s">
        <v>95</v>
      </c>
    </row>
    <row r="6" spans="1:12" ht="409.5" x14ac:dyDescent="0.25">
      <c r="A6" s="3" t="s">
        <v>100</v>
      </c>
      <c r="B6" s="3" t="s">
        <v>101</v>
      </c>
      <c r="C6" s="3" t="s">
        <v>97</v>
      </c>
      <c r="D6" s="3" t="s">
        <v>96</v>
      </c>
      <c r="E6" s="3" t="s">
        <v>98</v>
      </c>
      <c r="F6" s="10">
        <v>0</v>
      </c>
      <c r="G6" s="10">
        <v>1</v>
      </c>
      <c r="H6" s="3" t="s">
        <v>103</v>
      </c>
      <c r="I6" s="15"/>
      <c r="J6" s="5"/>
      <c r="K6" s="5"/>
      <c r="L6" s="5"/>
    </row>
    <row r="7" spans="1:12" ht="15.75" x14ac:dyDescent="0.25">
      <c r="A7" s="15"/>
      <c r="B7" s="15"/>
      <c r="C7" s="15"/>
      <c r="D7" s="15"/>
      <c r="E7" s="15"/>
      <c r="F7" s="15"/>
      <c r="G7" s="15"/>
      <c r="H7" s="15"/>
      <c r="I7" s="15"/>
      <c r="J7" s="5"/>
      <c r="K7" s="5"/>
      <c r="L7" s="5"/>
    </row>
    <row r="8" spans="1:12" ht="15.75" x14ac:dyDescent="0.25">
      <c r="A8" s="15"/>
      <c r="B8" s="15"/>
      <c r="C8" s="15"/>
      <c r="D8" s="15"/>
      <c r="E8" s="15"/>
      <c r="F8" s="15"/>
      <c r="G8" s="15"/>
      <c r="H8" s="15"/>
      <c r="I8" s="15"/>
      <c r="J8" s="5"/>
      <c r="K8" s="5"/>
      <c r="L8" s="5"/>
    </row>
    <row r="9" spans="1:12" ht="15.75" x14ac:dyDescent="0.25">
      <c r="A9" s="15"/>
      <c r="B9" s="15"/>
      <c r="C9" s="15"/>
      <c r="D9" s="15"/>
      <c r="E9" s="15"/>
      <c r="F9" s="15"/>
      <c r="G9" s="15"/>
      <c r="H9" s="15"/>
      <c r="I9" s="15"/>
      <c r="J9" s="5"/>
      <c r="K9" s="5"/>
      <c r="L9" s="5"/>
    </row>
    <row r="10" spans="1:12" ht="15.7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5"/>
      <c r="K10" s="5"/>
      <c r="L1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Пріоритетні ПІ</vt:lpstr>
      <vt:lpstr>Напрями ПІ </vt:lpstr>
      <vt:lpstr>Аркуш1</vt:lpstr>
      <vt:lpstr>'Напрями ПІ 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Пользователь</cp:lastModifiedBy>
  <cp:lastPrinted>2025-11-07T09:54:48Z</cp:lastPrinted>
  <dcterms:created xsi:type="dcterms:W3CDTF">2025-10-01T11:40:07Z</dcterms:created>
  <dcterms:modified xsi:type="dcterms:W3CDTF">2025-11-07T09:58:31Z</dcterms:modified>
</cp:coreProperties>
</file>