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192.168.20.170\org\Оксана документы\1 ДОКУМЕНТИ\8 созыв\67 сесія буде\11 Зміни бюджет\"/>
    </mc:Choice>
  </mc:AlternateContent>
  <xr:revisionPtr revIDLastSave="0" documentId="13_ncr:1_{E9248A06-CD2E-4B99-BD37-F38018B69783}" xr6:coauthVersionLast="47" xr6:coauthVersionMax="47" xr10:uidLastSave="{00000000-0000-0000-0000-000000000000}"/>
  <bookViews>
    <workbookView xWindow="-108" yWindow="-108" windowWidth="23256" windowHeight="12576" xr2:uid="{00000000-000D-0000-FFFF-FFFF00000000}"/>
  </bookViews>
  <sheets>
    <sheet name="2025" sheetId="6" r:id="rId1"/>
  </sheets>
  <definedNames>
    <definedName name="_xlnm.Print_Titles" localSheetId="0">'2025'!$11:$11</definedName>
    <definedName name="_xlnm.Print_Area" localSheetId="0">'2025'!$A$1:$D$45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15" i="6"/>
  <c r="D27" i="6" l="1"/>
  <c r="D40" i="6" l="1"/>
  <c r="D28" i="6" l="1"/>
  <c r="D34" i="6"/>
  <c r="D39" i="6" l="1"/>
  <c r="D38" i="6"/>
  <c r="D36" i="6" l="1"/>
  <c r="D22" i="6" l="1"/>
  <c r="D31" i="6" l="1"/>
  <c r="D37" i="6"/>
  <c r="D35" i="6"/>
  <c r="D33" i="6"/>
  <c r="D29" i="6"/>
  <c r="D30" i="6"/>
  <c r="D32" i="6"/>
  <c r="D21" i="6" l="1"/>
  <c r="D20" i="6" l="1"/>
  <c r="D25" i="6" l="1"/>
  <c r="D24" i="6" s="1"/>
  <c r="D19" i="6" s="1"/>
  <c r="D18" i="6" l="1"/>
  <c r="D13" i="6" l="1"/>
  <c r="D16" i="6" l="1"/>
</calcChain>
</file>

<file path=xl/sharedStrings.xml><?xml version="1.0" encoding="utf-8"?>
<sst xmlns="http://schemas.openxmlformats.org/spreadsheetml/2006/main" count="49" uniqueCount="45">
  <si>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</si>
  <si>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</si>
  <si>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</si>
  <si>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</si>
  <si>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</si>
  <si>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</si>
  <si>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</si>
  <si>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</si>
  <si>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</si>
  <si>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</si>
  <si>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</si>
  <si>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</si>
  <si>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</si>
  <si>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</si>
  <si>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</si>
  <si>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</si>
  <si>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</si>
  <si>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</si>
  <si>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</si>
  <si>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</si>
  <si>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</si>
  <si>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</si>
  <si>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</si>
  <si>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</si>
  <si>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</si>
  <si>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</si>
  <si>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</si>
  <si>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</si>
  <si>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</si>
  <si>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</si>
  <si>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</si>
  <si>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</si>
  <si>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</si>
  <si>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</si>
  <si>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</si>
  <si>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</si>
  <si>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</si>
  <si>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</si>
  <si>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</si>
  <si>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</si>
  <si>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Капітальний ремонт гуртожитку (балконів) за адресою: Одеська область, Одеський район, м.Чорноморськ, вул.Олександрійська, 16 / виготовлення проектно-кошторисної документації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</si>
  <si>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отриманих від Ганзейського міста Вісмар, Німеччина відповідно до договору надання благодійної фінансової допомоги від 21.10.2025р.)</t>
  </si>
  <si>
    <t xml:space="preserve">                                                                                                      Додаток 10</t>
  </si>
  <si>
    <t>Управління капітального будівництва Чорноморської міської ради Одеського району Одеської області</t>
  </si>
  <si>
    <t xml:space="preserve">                                                                                                      від_____.12.2025  №_____-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</si>
</sst>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2" borderId="0" xfId="0" applyFont="1" applyFill="1" applyAlignment="1">
      <alignment horizontal="justify" vertical="center" wrapText="1"/>
    </xf>
    <xf numFmtId="4" fontId="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view="pageBreakPreview" zoomScaleNormal="100" zoomScaleSheetLayoutView="100" workbookViewId="0">
      <selection activeCell="A8" sqref="A8:D8"/>
    </sheetView>
  </sheetViews>
  <sheetFormatPr defaultRowHeight="14.4" x14ac:dyDescent="0.3"/>
  <cols>
    <col min="1" max="1" width="13.6640625" customWidth="1"/>
    <col min="2" max="2" width="11.33203125" customWidth="1"/>
    <col min="3" max="3" width="61.33203125" customWidth="1"/>
    <col min="4" max="4" width="18.33203125" customWidth="1"/>
  </cols>
  <sheetData>
    <row r="1" spans="1:4" s="4" customFormat="1" ht="14.4" customHeight="1" x14ac:dyDescent="0.25">
      <c r="C1" s="35" t="s">
        <v>42</v>
      </c>
      <c r="D1" s="35"/>
    </row>
    <row r="2" spans="1:4" s="4" customFormat="1" ht="14.4" customHeight="1" x14ac:dyDescent="0.25">
      <c r="C2" s="35" t="s">
        <v>15</v>
      </c>
      <c r="D2" s="35"/>
    </row>
    <row r="3" spans="1:4" s="4" customFormat="1" ht="14.4" customHeight="1" x14ac:dyDescent="0.25">
      <c r="C3" s="35" t="s">
        <v>44</v>
      </c>
      <c r="D3" s="35"/>
    </row>
    <row r="4" spans="1:4" ht="10.199999999999999" customHeight="1" x14ac:dyDescent="0.3">
      <c r="D4" s="3"/>
    </row>
    <row r="5" spans="1:4" ht="15.6" x14ac:dyDescent="0.3">
      <c r="A5" s="5"/>
      <c r="B5" s="1"/>
      <c r="C5" s="35" t="s">
        <v>17</v>
      </c>
      <c r="D5" s="35"/>
    </row>
    <row r="6" spans="1:4" ht="15.6" x14ac:dyDescent="0.3">
      <c r="A6" s="5"/>
      <c r="B6" s="1"/>
      <c r="C6" s="35" t="s">
        <v>16</v>
      </c>
      <c r="D6" s="35"/>
    </row>
    <row r="7" spans="1:4" ht="15.6" x14ac:dyDescent="0.3">
      <c r="A7" s="1"/>
      <c r="B7" s="1"/>
      <c r="C7" s="35" t="s">
        <v>18</v>
      </c>
      <c r="D7" s="35"/>
    </row>
    <row r="8" spans="1:4" ht="15.6" x14ac:dyDescent="0.3">
      <c r="A8" s="34" t="s">
        <v>12</v>
      </c>
      <c r="B8" s="34"/>
      <c r="C8" s="34"/>
      <c r="D8" s="34"/>
    </row>
    <row r="9" spans="1:4" ht="53.1" customHeight="1" x14ac:dyDescent="0.3">
      <c r="A9" s="34" t="s">
        <v>19</v>
      </c>
      <c r="B9" s="34"/>
      <c r="C9" s="34"/>
      <c r="D9" s="34"/>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359434.18-10400.19+4358135+2987672.36+49.84</f>
        <v>7694891.1899999995</v>
      </c>
    </row>
    <row r="13" spans="1:4" s="10" customFormat="1" ht="15.6" x14ac:dyDescent="0.3">
      <c r="A13" s="11"/>
      <c r="B13" s="11"/>
      <c r="C13" s="11" t="s">
        <v>8</v>
      </c>
      <c r="D13" s="12">
        <f>D15</f>
        <v>3972485.8300000005</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24940+216000+2082045-7889.78+1700+21113.06+411.2-180.33+1634290.71+55.97</f>
        <v>3972485.8300000005</v>
      </c>
    </row>
    <row r="16" spans="1:4" s="10" customFormat="1" ht="15.6" x14ac:dyDescent="0.3">
      <c r="A16" s="11"/>
      <c r="B16" s="11"/>
      <c r="C16" s="11" t="s">
        <v>4</v>
      </c>
      <c r="D16" s="12">
        <f>D18</f>
        <v>11667377.02</v>
      </c>
    </row>
    <row r="17" spans="1:4" s="10" customFormat="1" ht="15.6" x14ac:dyDescent="0.3">
      <c r="A17" s="11"/>
      <c r="B17" s="13"/>
      <c r="C17" s="13" t="s">
        <v>3</v>
      </c>
      <c r="D17" s="14"/>
    </row>
    <row r="18" spans="1:4" s="10" customFormat="1" ht="16.2" x14ac:dyDescent="0.3">
      <c r="A18" s="15"/>
      <c r="B18" s="16"/>
      <c r="C18" s="17" t="s">
        <v>36</v>
      </c>
      <c r="D18" s="12">
        <f>D19</f>
        <v>11667377.02</v>
      </c>
    </row>
    <row r="19" spans="1:4" s="10" customFormat="1" ht="93.6" customHeight="1" x14ac:dyDescent="0.3">
      <c r="A19" s="8">
        <v>7691</v>
      </c>
      <c r="B19" s="9"/>
      <c r="C19" s="18" t="s">
        <v>6</v>
      </c>
      <c r="D19" s="12">
        <f>D20+D22+D24+D40</f>
        <v>11667377.02</v>
      </c>
    </row>
    <row r="20" spans="1:4" s="10" customFormat="1" ht="31.2" x14ac:dyDescent="0.3">
      <c r="A20" s="20" t="s">
        <v>33</v>
      </c>
      <c r="B20" s="20" t="s">
        <v>5</v>
      </c>
      <c r="C20" s="11" t="s">
        <v>34</v>
      </c>
      <c r="D20" s="12">
        <f>D21</f>
        <v>2074155.22</v>
      </c>
    </row>
    <row r="21" spans="1:4" s="10" customFormat="1" ht="109.2" x14ac:dyDescent="0.3">
      <c r="A21" s="8"/>
      <c r="B21" s="9"/>
      <c r="C21" s="21" t="s">
        <v>35</v>
      </c>
      <c r="D21" s="22">
        <f>2082045-7889.78</f>
        <v>2074155.22</v>
      </c>
    </row>
    <row r="22" spans="1:4" s="10" customFormat="1" ht="31.2" x14ac:dyDescent="0.3">
      <c r="A22" s="19">
        <v>1117691</v>
      </c>
      <c r="B22" s="20" t="s">
        <v>5</v>
      </c>
      <c r="C22" s="11" t="s">
        <v>37</v>
      </c>
      <c r="D22" s="12">
        <f>D23</f>
        <v>4358135</v>
      </c>
    </row>
    <row r="23" spans="1:4" s="10" customFormat="1" ht="140.4" x14ac:dyDescent="0.3">
      <c r="A23" s="8"/>
      <c r="B23" s="9"/>
      <c r="C23" s="21" t="s">
        <v>38</v>
      </c>
      <c r="D23" s="22">
        <v>4358135</v>
      </c>
    </row>
    <row r="24" spans="1:4" s="10" customFormat="1" ht="46.8" x14ac:dyDescent="0.3">
      <c r="A24" s="19">
        <v>1217691</v>
      </c>
      <c r="B24" s="20" t="s">
        <v>5</v>
      </c>
      <c r="C24" s="11" t="s">
        <v>11</v>
      </c>
      <c r="D24" s="12">
        <f>D25+D38+D39</f>
        <v>3600796.09</v>
      </c>
    </row>
    <row r="25" spans="1:4" s="10" customFormat="1" ht="102.75" customHeight="1" x14ac:dyDescent="0.3">
      <c r="A25" s="8"/>
      <c r="B25" s="9"/>
      <c r="C25" s="16" t="s">
        <v>31</v>
      </c>
      <c r="D25" s="24">
        <f>SUM(D27:D37)</f>
        <v>613123.73</v>
      </c>
    </row>
    <row r="26" spans="1:4" s="10" customFormat="1" ht="15.6" x14ac:dyDescent="0.3">
      <c r="A26" s="8"/>
      <c r="B26" s="9"/>
      <c r="C26" s="25" t="s">
        <v>7</v>
      </c>
      <c r="D26" s="24"/>
    </row>
    <row r="27" spans="1:4" s="28" customFormat="1" ht="46.8" x14ac:dyDescent="0.3">
      <c r="A27" s="26"/>
      <c r="B27" s="27"/>
      <c r="C27" s="21" t="s">
        <v>26</v>
      </c>
      <c r="D27" s="22">
        <f>17000+10000-133.92+105.81</f>
        <v>26971.890000000003</v>
      </c>
    </row>
    <row r="28" spans="1:4" s="28" customFormat="1" ht="46.8" x14ac:dyDescent="0.3">
      <c r="A28" s="26"/>
      <c r="B28" s="27"/>
      <c r="C28" s="21" t="s">
        <v>27</v>
      </c>
      <c r="D28" s="22">
        <f>40000+18100-44.3</f>
        <v>58055.7</v>
      </c>
    </row>
    <row r="29" spans="1:4" s="10" customFormat="1" ht="62.4" x14ac:dyDescent="0.3">
      <c r="A29" s="8"/>
      <c r="B29" s="9"/>
      <c r="C29" s="21" t="s">
        <v>22</v>
      </c>
      <c r="D29" s="22">
        <f>5000-7.2</f>
        <v>4992.8</v>
      </c>
    </row>
    <row r="30" spans="1:4" s="28" customFormat="1" ht="46.8" x14ac:dyDescent="0.3">
      <c r="A30" s="26"/>
      <c r="B30" s="27"/>
      <c r="C30" s="21" t="s">
        <v>25</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30</v>
      </c>
      <c r="D33" s="22">
        <f>50000-1889.62</f>
        <v>48110.38</v>
      </c>
    </row>
    <row r="34" spans="1:4" s="28" customFormat="1" ht="46.8" x14ac:dyDescent="0.3">
      <c r="A34" s="26"/>
      <c r="B34" s="27"/>
      <c r="C34" s="21" t="s">
        <v>28</v>
      </c>
      <c r="D34" s="22">
        <f>50000-2.11</f>
        <v>49997.89</v>
      </c>
    </row>
    <row r="35" spans="1:4" s="28" customFormat="1" ht="62.4" x14ac:dyDescent="0.3">
      <c r="A35" s="26"/>
      <c r="B35" s="27"/>
      <c r="C35" s="21" t="s">
        <v>29</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32</v>
      </c>
      <c r="D37" s="22">
        <f>19000-1239.9</f>
        <v>17760.099999999999</v>
      </c>
    </row>
    <row r="38" spans="1:4" s="10" customFormat="1" ht="187.2" x14ac:dyDescent="0.3">
      <c r="A38" s="8"/>
      <c r="B38" s="9"/>
      <c r="C38" s="29" t="s">
        <v>39</v>
      </c>
      <c r="D38" s="24">
        <f>2987672.36-180000</f>
        <v>2807672.36</v>
      </c>
    </row>
    <row r="39" spans="1:4" s="10" customFormat="1" ht="124.8" x14ac:dyDescent="0.3">
      <c r="A39" s="8"/>
      <c r="B39" s="9"/>
      <c r="C39" s="29" t="s">
        <v>40</v>
      </c>
      <c r="D39" s="24">
        <f>180000</f>
        <v>180000</v>
      </c>
    </row>
    <row r="40" spans="1:4" s="10" customFormat="1" ht="31.2" x14ac:dyDescent="0.3">
      <c r="A40" s="19">
        <v>1517691</v>
      </c>
      <c r="B40" s="20" t="s">
        <v>5</v>
      </c>
      <c r="C40" s="11" t="s">
        <v>43</v>
      </c>
      <c r="D40" s="12">
        <f>D41</f>
        <v>1634290.71</v>
      </c>
    </row>
    <row r="41" spans="1:4" s="10" customFormat="1" ht="93.6" x14ac:dyDescent="0.3">
      <c r="A41" s="8"/>
      <c r="B41" s="9"/>
      <c r="C41" s="29" t="s">
        <v>41</v>
      </c>
      <c r="D41" s="24">
        <v>1634290.71</v>
      </c>
    </row>
    <row r="42" spans="1:4" s="10" customFormat="1" ht="15.6" x14ac:dyDescent="0.3">
      <c r="A42" s="30"/>
      <c r="B42" s="31"/>
      <c r="C42" s="32"/>
      <c r="D42" s="33"/>
    </row>
    <row r="43" spans="1:4" s="10" customFormat="1" ht="15.6" x14ac:dyDescent="0.3">
      <c r="A43" s="30"/>
      <c r="B43" s="31"/>
      <c r="C43" s="32"/>
      <c r="D43" s="33"/>
    </row>
    <row r="44" spans="1:4" s="10" customFormat="1" ht="15.6" x14ac:dyDescent="0.3">
      <c r="A44" s="30"/>
      <c r="B44" s="31"/>
      <c r="C44" s="32"/>
      <c r="D44" s="33"/>
    </row>
    <row r="45" spans="1:4" ht="15.6" x14ac:dyDescent="0.3">
      <c r="A45" s="6" t="s">
        <v>13</v>
      </c>
      <c r="B45" s="1"/>
      <c r="C45" s="1"/>
      <c r="D45" s="7" t="s">
        <v>14</v>
      </c>
    </row>
  </sheetData>
  <mergeCells count="8">
    <mergeCell ref="A9:D9"/>
    <mergeCell ref="A8:D8"/>
    <mergeCell ref="C1:D1"/>
    <mergeCell ref="C2:D2"/>
    <mergeCell ref="C3:D3"/>
    <mergeCell ref="C5:D5"/>
    <mergeCell ref="C6:D6"/>
    <mergeCell ref="C7:D7"/>
  </mergeCells>
  <pageMargins left="1.1811023622047245" right="0.59055118110236227" top="0.78740157480314965" bottom="0.78740157480314965" header="0.59055118110236227" footer="0.59055118110236227"/>
  <pageSetup paperSize="9" scale="80"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Ilya-408</cp:lastModifiedBy>
  <cp:lastPrinted>2025-12-02T21:53:48Z</cp:lastPrinted>
  <dcterms:created xsi:type="dcterms:W3CDTF">2018-10-25T07:57:40Z</dcterms:created>
  <dcterms:modified xsi:type="dcterms:W3CDTF">2025-12-03T05:32:01Z</dcterms:modified>
</cp:coreProperties>
</file>