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77\"/>
    </mc:Choice>
  </mc:AlternateContent>
  <xr:revisionPtr revIDLastSave="0" documentId="13_ncr:1_{9E937B00-F178-4A28-AF20-EA8433AD82A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дод 1 доходи" sheetId="20" r:id="rId1"/>
    <sheet name="дод 2 фінанс" sheetId="25" r:id="rId2"/>
    <sheet name="дод 3 видатки" sheetId="22" r:id="rId3"/>
    <sheet name="дод 4 трансф" sheetId="23" r:id="rId4"/>
    <sheet name="дод 5 БР" sheetId="24" r:id="rId5"/>
  </sheets>
  <definedNames>
    <definedName name="Z_39F5A461_57E4_11D9_9EE7_0002B31CD0A9_.wvu.PrintArea" localSheetId="0" hidden="1">'дод 1 доходи'!$A$1:$F$15</definedName>
    <definedName name="Z_3A0F5786_DD89_4CC0_B609_902CBD2A88D0_.wvu.PrintArea" localSheetId="0" hidden="1">'дод 1 доходи'!$A$1:$F$15</definedName>
    <definedName name="Z_44195939_FF8E_42E2_8003_8D5D0D47E574_.wvu.Rows" localSheetId="0" hidden="1">'дод 1 доходи'!$8:$12</definedName>
    <definedName name="Z_C02E931C_E2B6_44D6_B9B6_45895A12EB36_.wvu.Rows" localSheetId="0" hidden="1">'дод 1 доходи'!#REF!,'дод 1 доходи'!#REF!</definedName>
    <definedName name="_xlnm.Print_Titles" localSheetId="0">'дод 1 доходи'!$6:$6</definedName>
    <definedName name="_xlnm.Print_Titles" localSheetId="2">'дод 3 видатки'!$8:$12</definedName>
    <definedName name="_xlnm.Print_Titles" localSheetId="4">'дод 5 БР'!$9:$11</definedName>
    <definedName name="_xlnm.Print_Area" localSheetId="0">'дод 1 доходи'!$A$1:$F$18</definedName>
    <definedName name="_xlnm.Print_Area" localSheetId="2">'дод 3 видатки'!$A$1:$P$19</definedName>
    <definedName name="_xlnm.Print_Area" localSheetId="4">'дод 5 БР'!$A$1:$I$17</definedName>
  </definedNames>
  <calcPr calcId="191029"/>
  <customWorkbookViews>
    <customWorkbookView name="Otdel doxodov - Личное представление" guid="{AFA85C7D-201A-44E2-9FEF-FB09D8FA14DB}" mergeInterval="0" personalView="1" maximized="1" windowWidth="1276" windowHeight="848" activeSheetId="5"/>
    <customWorkbookView name="Юлія - Личное представление" guid="{C02E931C-E2B6-44D6-B9B6-45895A12EB36}" mergeInterval="0" personalView="1" maximized="1" windowWidth="1012" windowHeight="561" activeSheetId="6"/>
    <customWorkbookView name="Администратор - Личное представление" guid="{3A0F5786-DD89-4CC0-B609-902CBD2A88D0}" mergeInterval="0" personalView="1" maximized="1" windowWidth="1020" windowHeight="578" activeSheetId="7"/>
    <customWorkbookView name="BUDJ_SEC - Личное представление" guid="{39F5A461-57E4-11D9-9EE7-0002B31CD0A9}" mergeInterval="0" personalView="1" maximized="1" windowWidth="1020" windowHeight="606" activeSheetId="2"/>
    <customWorkbookView name="Illichevsk - Личное представление" guid="{C4239800-57E3-11D9-B162-00018002F0A4}" mergeInterval="0" personalView="1" maximized="1" windowWidth="796" windowHeight="438" activeSheetId="7"/>
    <customWorkbookView name="1 - Личное представление" guid="{CB8B9A01-6A6F-4CBA-9FB9-1B7501FD2FAE}" mergeInterval="0" personalView="1" maximized="1" windowWidth="1004" windowHeight="556" activeSheetId="4"/>
    <customWorkbookView name="PC - Личное представление" guid="{44195939-FF8E-42E2-8003-8D5D0D47E574}" mergeInterval="0" personalView="1" maximized="1" windowWidth="1276" windowHeight="782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5" l="1"/>
  <c r="E25" i="25"/>
  <c r="D25" i="25"/>
  <c r="F24" i="25"/>
  <c r="E24" i="25"/>
  <c r="D24" i="25"/>
  <c r="F23" i="25"/>
  <c r="C16" i="25"/>
  <c r="F15" i="25"/>
  <c r="F14" i="25" s="1"/>
  <c r="C18" i="25" l="1"/>
  <c r="D15" i="25"/>
  <c r="D14" i="25" s="1"/>
  <c r="C24" i="25"/>
  <c r="E15" i="25"/>
  <c r="E14" i="25" s="1"/>
  <c r="E19" i="25" s="1"/>
  <c r="C17" i="25"/>
  <c r="F22" i="25"/>
  <c r="F21" i="25" s="1"/>
  <c r="F26" i="25" s="1"/>
  <c r="C25" i="25"/>
  <c r="F19" i="25"/>
  <c r="F12" i="25"/>
  <c r="D23" i="25"/>
  <c r="E23" i="25"/>
  <c r="E22" i="25" s="1"/>
  <c r="E21" i="25" s="1"/>
  <c r="E26" i="25" s="1"/>
  <c r="C15" i="25" l="1"/>
  <c r="E12" i="25"/>
  <c r="D22" i="25"/>
  <c r="C23" i="25"/>
  <c r="C14" i="25"/>
  <c r="D19" i="25"/>
  <c r="D12" i="25"/>
  <c r="C22" i="25" l="1"/>
  <c r="D21" i="25"/>
  <c r="C19" i="25"/>
  <c r="C12" i="25"/>
  <c r="C21" i="25" l="1"/>
  <c r="C26" i="25" s="1"/>
  <c r="D26" i="25"/>
  <c r="I13" i="24" l="1"/>
  <c r="H13" i="24"/>
  <c r="H12" i="24" s="1"/>
  <c r="H15" i="24" s="1"/>
  <c r="G13" i="24"/>
  <c r="G12" i="24" s="1"/>
  <c r="G15" i="24" s="1"/>
  <c r="F13" i="24"/>
  <c r="F12" i="24" s="1"/>
  <c r="F15" i="24" s="1"/>
  <c r="I12" i="24"/>
  <c r="I15" i="24" s="1"/>
  <c r="E14" i="20" l="1"/>
  <c r="E13" i="20" s="1"/>
  <c r="F14" i="20"/>
  <c r="F13" i="20" s="1"/>
  <c r="C15" i="20" l="1"/>
  <c r="D14" i="20"/>
  <c r="D13" i="20" l="1"/>
  <c r="D12" i="20" s="1"/>
  <c r="D16" i="20" s="1"/>
  <c r="J15" i="22"/>
  <c r="E15" i="22"/>
  <c r="O14" i="22"/>
  <c r="O13" i="22" s="1"/>
  <c r="O16" i="22" s="1"/>
  <c r="N14" i="22"/>
  <c r="N13" i="22" s="1"/>
  <c r="N16" i="22" s="1"/>
  <c r="M14" i="22"/>
  <c r="M13" i="22" s="1"/>
  <c r="M16" i="22" s="1"/>
  <c r="L14" i="22"/>
  <c r="L13" i="22" s="1"/>
  <c r="L16" i="22" s="1"/>
  <c r="K14" i="22"/>
  <c r="K13" i="22" s="1"/>
  <c r="K16" i="22" s="1"/>
  <c r="I14" i="22"/>
  <c r="I13" i="22" s="1"/>
  <c r="I16" i="22" s="1"/>
  <c r="H14" i="22"/>
  <c r="H13" i="22" s="1"/>
  <c r="H16" i="22" s="1"/>
  <c r="G14" i="22"/>
  <c r="G13" i="22" s="1"/>
  <c r="G16" i="22" s="1"/>
  <c r="F14" i="22"/>
  <c r="P15" i="22" l="1"/>
  <c r="E14" i="22"/>
  <c r="F13" i="22"/>
  <c r="F16" i="22" s="1"/>
  <c r="J14" i="22"/>
  <c r="J13" i="22" s="1"/>
  <c r="J16" i="22" s="1"/>
  <c r="E13" i="22" l="1"/>
  <c r="P14" i="22"/>
  <c r="E16" i="22" l="1"/>
  <c r="P16" i="22" s="1"/>
  <c r="P13" i="22"/>
  <c r="D14" i="23"/>
  <c r="D17" i="23" s="1"/>
  <c r="D16" i="23" l="1"/>
  <c r="C13" i="20" l="1"/>
  <c r="C12" i="20" s="1"/>
  <c r="C16" i="20" s="1"/>
  <c r="C14" i="20" l="1"/>
  <c r="P21" i="22"/>
  <c r="P22" i="22" s="1"/>
  <c r="E12" i="20"/>
  <c r="E16" i="20" s="1"/>
  <c r="F12" i="20"/>
  <c r="F16" i="20" s="1"/>
</calcChain>
</file>

<file path=xl/sharedStrings.xml><?xml version="1.0" encoding="utf-8"?>
<sst xmlns="http://schemas.openxmlformats.org/spreadsheetml/2006/main" count="149" uniqueCount="96">
  <si>
    <t>Загальний фонд</t>
  </si>
  <si>
    <t>Спеціальний фонд</t>
  </si>
  <si>
    <t>Код</t>
  </si>
  <si>
    <t xml:space="preserve">Офіційні трансферти </t>
  </si>
  <si>
    <t>Додаток 1</t>
  </si>
  <si>
    <t>РАЗОМ ДОХОДІВ</t>
  </si>
  <si>
    <t>Найменування згідно з Класифікацією доходів бюджету</t>
  </si>
  <si>
    <t>Усього</t>
  </si>
  <si>
    <t>усього</t>
  </si>
  <si>
    <t>у тому числі бюджет розвитку</t>
  </si>
  <si>
    <t>до розпорядження міського голови</t>
  </si>
  <si>
    <t>грн.</t>
  </si>
  <si>
    <t>Код Функціональної класифікації видатків та кредитування бюджету</t>
  </si>
  <si>
    <t>з них</t>
  </si>
  <si>
    <t>(код бюджету)</t>
  </si>
  <si>
    <t>грн</t>
  </si>
  <si>
    <t>РАЗОМ</t>
  </si>
  <si>
    <t>видатки споживання</t>
  </si>
  <si>
    <t>видатки розвитку</t>
  </si>
  <si>
    <t>комунальні послуги та енергоносії</t>
  </si>
  <si>
    <t xml:space="preserve">Зміни  до розподілу   </t>
  </si>
  <si>
    <t xml:space="preserve">Від органів державного управління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</si>
  <si>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</si>
  <si>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</si>
  <si>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</si>
  <si>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оплата праці і нарахування на заробітну плату</t>
  </si>
  <si>
    <t>1558900000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</si>
  <si>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</si>
  <si>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</si>
  <si>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</si>
  <si>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X</t>
  </si>
  <si>
    <t xml:space="preserve">УСЬОГО за розділом І, у тому числі: </t>
  </si>
  <si>
    <t>загальний фонд</t>
  </si>
  <si>
    <t xml:space="preserve">                                                                   до розпорядження міського голови</t>
  </si>
  <si>
    <t>ЗМІНИ</t>
  </si>
  <si>
    <t xml:space="preserve">      1. Зміни до показників міжбюджетних трансфертів з інших бюджетів</t>
  </si>
  <si>
    <t>Додаток 2</t>
  </si>
  <si>
    <t>Зміни до річних обсягів міжбюджетних трансфертів за доходами бюджету Чорноморської  міської територіальної громади на 2025 рік</t>
  </si>
  <si>
    <t xml:space="preserve">видатків бюджету Чорноморської міської територіальної громади на 2025 рік  </t>
  </si>
  <si>
    <t>до міжбюджетних трансфертів бюджету Чорноморської міської територіальної громади  на 2025 рік</t>
  </si>
  <si>
    <t>спеціальний фонд</t>
  </si>
  <si>
    <t>І. Зміни до трансфертів  до загального фонду бюджету</t>
  </si>
  <si>
    <t>Начальник фінансового управління</t>
  </si>
  <si>
    <t>Ольга ЯКОВЕНКО</t>
  </si>
  <si>
    <t xml:space="preserve">Начальник фінансового управління </t>
  </si>
  <si>
    <t>Субвенції з місцевих бюджетів іншим місцевим бюджетам</t>
  </si>
  <si>
    <t>0800000</t>
  </si>
  <si>
    <t>0810000</t>
  </si>
  <si>
    <t>Управління соціальної політики Чорноморської міської ради Одеського району Одеської області</t>
  </si>
  <si>
    <t>Обласний бюджет Одеської області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</si>
  <si>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</si>
  <si>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</si>
  <si>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</si>
  <si>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1060</t>
  </si>
  <si>
    <t xml:space="preserve">                                                                                           до розпорядження</t>
  </si>
  <si>
    <t xml:space="preserve">                                                                                           Чорноморського міського голови</t>
  </si>
  <si>
    <t xml:space="preserve">Зміни до розподілу коштів бюджету розвитку у складі бюджету Чорноморської міської територіальної громади  на 2025 рік 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</si>
  <si>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</si>
  <si>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робіт</t>
  </si>
  <si>
    <t>Обсяг видатків бюджету розвитку на 2024 рік, грн</t>
  </si>
  <si>
    <t>капітальні видатки за рахунок коштів, що передаються із загального фонду до бюджету розвитку (спеціального фонду)</t>
  </si>
  <si>
    <t>за рахунок залишку коштів БР</t>
  </si>
  <si>
    <t>за рахунок доходів (субвенцій)</t>
  </si>
  <si>
    <t>9.1</t>
  </si>
  <si>
    <t>9,2</t>
  </si>
  <si>
    <t>ВСЬОГО</t>
  </si>
  <si>
    <t>3225</t>
  </si>
  <si>
    <t>Найменування згідно з Класифікацією фінансування бюджету</t>
  </si>
  <si>
    <t>Дефіцит(-)/Профіцит(+)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</si>
  <si>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</si>
  <si>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</si>
  <si>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</si>
  <si>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</si>
  <si>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</si>
  <si>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</si>
  <si>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</si>
  <si>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</si>
  <si>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</si>
  <si>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</si>
  <si>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</si>
  <si>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</si>
  <si>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</si>
  <si>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</si>
  <si>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</si>
  <si>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</si>
  <si>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</si>
  <si>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</si>
  <si>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 xml:space="preserve">        Начальник фінансового управління                                                                      Ольга ЯКОВЕНКО</t>
  </si>
  <si>
    <t>Зміни до фінансування бюджету Чорноморської міської територіальної громади  на 2025 рік</t>
  </si>
  <si>
    <t>Додаток 3</t>
  </si>
  <si>
    <t xml:space="preserve">                                                                   Додаток 4</t>
  </si>
  <si>
    <t xml:space="preserve">                                                                                           Додаток 5</t>
  </si>
  <si>
    <t>від 08.12.  2025 № 377</t>
  </si>
  <si>
    <t xml:space="preserve">від 08.12.  2025 № 377 </t>
  </si>
  <si>
    <t xml:space="preserve">                                                                   від 08.12.  2025 № 377</t>
  </si>
  <si>
    <t xml:space="preserve">                                                                                         від 08.12.  2025 № 377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</si>
</sst>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"/>
    <numFmt numFmtId="165" formatCode="#,##0_ ;\-#,##0\ "/>
    <numFmt numFmtId="166" formatCode="#,##0.00;\-#,##0.00;#,&quot;-&quot;"/>
    <numFmt numFmtId="167" formatCode="_-* #,##0.00\ _₽_-;\-* #,##0.00\ _₽_-;_-* &quot;-&quot;??\ _₽_-;_-@_-"/>
    <numFmt numFmtId="168" formatCode="#,##0.00_ ;\-#,##0.00\ "/>
  </numFmts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53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Calibri"/>
      <family val="2"/>
      <charset val="204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indexed="53"/>
      <name val="Times New Roman"/>
      <family val="1"/>
      <charset val="204"/>
    </font>
    <font>
      <u/>
      <sz val="12"/>
      <color indexed="12"/>
      <name val="Arial Cyr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10" fillId="0" borderId="0"/>
    <xf numFmtId="0" fontId="20" fillId="0" borderId="0"/>
    <xf numFmtId="0" fontId="24" fillId="0" borderId="0"/>
    <xf numFmtId="0" fontId="2" fillId="0" borderId="0"/>
    <xf numFmtId="0" fontId="1" fillId="0" borderId="0"/>
    <xf numFmtId="0" fontId="27" fillId="0" borderId="0"/>
    <xf numFmtId="0" fontId="24" fillId="0" borderId="0"/>
  </cellStyleXfs>
  <cellXfs count="188">
    <xf numFmtId="0" fontId="0" fillId="0" borderId="0" xfId="0"/>
    <xf numFmtId="0" fontId="6" fillId="0" borderId="0" xfId="0" applyFont="1"/>
    <xf numFmtId="0" fontId="9" fillId="0" borderId="0" xfId="0" applyFont="1"/>
    <xf numFmtId="49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2" borderId="0" xfId="0" applyFont="1" applyFill="1"/>
    <xf numFmtId="0" fontId="9" fillId="2" borderId="0" xfId="0" applyFont="1" applyFill="1"/>
    <xf numFmtId="49" fontId="7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16" fillId="0" borderId="0" xfId="0" applyFont="1"/>
    <xf numFmtId="0" fontId="15" fillId="0" borderId="0" xfId="0" applyFont="1" applyAlignment="1">
      <alignment horizontal="justify"/>
    </xf>
    <xf numFmtId="0" fontId="12" fillId="0" borderId="0" xfId="1" applyFont="1" applyAlignment="1" applyProtection="1">
      <alignment horizontal="center"/>
    </xf>
    <xf numFmtId="0" fontId="12" fillId="0" borderId="0" xfId="1" applyFont="1" applyAlignment="1" applyProtection="1">
      <alignment horizontal="left"/>
    </xf>
    <xf numFmtId="0" fontId="6" fillId="0" borderId="4" xfId="1" applyFont="1" applyBorder="1" applyAlignment="1" applyProtection="1">
      <alignment horizontal="left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8" fillId="0" borderId="0" xfId="1" applyFont="1" applyAlignment="1" applyProtection="1"/>
    <xf numFmtId="0" fontId="8" fillId="0" borderId="0" xfId="0" applyFont="1"/>
    <xf numFmtId="0" fontId="6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49" fontId="7" fillId="2" borderId="1" xfId="0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9" fillId="0" borderId="0" xfId="0" applyNumberFormat="1" applyFont="1"/>
    <xf numFmtId="0" fontId="7" fillId="2" borderId="0" xfId="0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/>
    </xf>
    <xf numFmtId="4" fontId="7" fillId="2" borderId="0" xfId="4" applyNumberFormat="1" applyFont="1" applyFill="1" applyAlignment="1">
      <alignment horizontal="center" vertical="center" wrapText="1"/>
    </xf>
    <xf numFmtId="0" fontId="16" fillId="2" borderId="0" xfId="0" applyFont="1" applyFill="1"/>
    <xf numFmtId="0" fontId="25" fillId="2" borderId="0" xfId="6" applyFont="1" applyFill="1"/>
    <xf numFmtId="0" fontId="22" fillId="2" borderId="0" xfId="0" applyFont="1" applyFill="1"/>
    <xf numFmtId="0" fontId="16" fillId="2" borderId="0" xfId="0" applyFont="1" applyFill="1" applyAlignment="1">
      <alignment horizontal="right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165" fontId="2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16" fillId="2" borderId="6" xfId="0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centerContinuous" vertical="center"/>
    </xf>
    <xf numFmtId="165" fontId="23" fillId="2" borderId="6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 vertical="center" wrapText="1"/>
    </xf>
    <xf numFmtId="0" fontId="23" fillId="0" borderId="1" xfId="0" quotePrefix="1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7" fillId="2" borderId="1" xfId="4" quotePrefix="1" applyFont="1" applyFill="1" applyBorder="1" applyAlignment="1">
      <alignment horizontal="center" vertical="center" wrapText="1"/>
    </xf>
    <xf numFmtId="0" fontId="16" fillId="2" borderId="1" xfId="0" quotePrefix="1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166" fontId="16" fillId="2" borderId="1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/>
    <xf numFmtId="164" fontId="28" fillId="2" borderId="0" xfId="0" applyNumberFormat="1" applyFont="1" applyFill="1"/>
    <xf numFmtId="0" fontId="28" fillId="2" borderId="0" xfId="0" applyFont="1" applyFill="1"/>
    <xf numFmtId="0" fontId="29" fillId="0" borderId="0" xfId="0" applyFont="1"/>
    <xf numFmtId="0" fontId="29" fillId="2" borderId="0" xfId="0" applyFont="1" applyFill="1"/>
    <xf numFmtId="0" fontId="23" fillId="2" borderId="0" xfId="0" applyFont="1" applyFill="1"/>
    <xf numFmtId="49" fontId="16" fillId="2" borderId="0" xfId="0" applyNumberFormat="1" applyFont="1" applyFill="1"/>
    <xf numFmtId="0" fontId="23" fillId="0" borderId="1" xfId="0" applyFont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8" fillId="3" borderId="0" xfId="0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right" vertical="center"/>
    </xf>
    <xf numFmtId="0" fontId="31" fillId="2" borderId="0" xfId="0" applyFont="1" applyFill="1"/>
    <xf numFmtId="0" fontId="30" fillId="2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wrapText="1"/>
    </xf>
    <xf numFmtId="0" fontId="6" fillId="3" borderId="1" xfId="0" applyFont="1" applyFill="1" applyBorder="1" applyAlignment="1">
      <alignment wrapText="1"/>
    </xf>
    <xf numFmtId="0" fontId="6" fillId="2" borderId="0" xfId="0" applyFont="1" applyFill="1"/>
    <xf numFmtId="49" fontId="28" fillId="3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center" vertical="center"/>
    </xf>
    <xf numFmtId="4" fontId="33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wrapText="1"/>
    </xf>
    <xf numFmtId="167" fontId="33" fillId="3" borderId="1" xfId="0" applyNumberFormat="1" applyFont="1" applyFill="1" applyBorder="1" applyAlignment="1">
      <alignment wrapText="1"/>
    </xf>
    <xf numFmtId="49" fontId="28" fillId="2" borderId="1" xfId="0" applyNumberFormat="1" applyFont="1" applyFill="1" applyBorder="1" applyAlignment="1">
      <alignment horizontal="center" vertical="center"/>
    </xf>
    <xf numFmtId="3" fontId="33" fillId="2" borderId="1" xfId="0" applyNumberFormat="1" applyFont="1" applyFill="1" applyBorder="1" applyAlignment="1">
      <alignment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28" fillId="2" borderId="1" xfId="0" applyNumberFormat="1" applyFont="1" applyFill="1" applyBorder="1" applyAlignment="1">
      <alignment horizontal="center" vertical="center" wrapText="1"/>
    </xf>
    <xf numFmtId="167" fontId="28" fillId="3" borderId="1" xfId="0" applyNumberFormat="1" applyFont="1" applyFill="1" applyBorder="1" applyAlignment="1">
      <alignment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/>
    <xf numFmtId="0" fontId="33" fillId="2" borderId="1" xfId="0" applyFont="1" applyFill="1" applyBorder="1" applyAlignment="1">
      <alignment horizontal="left" wrapText="1"/>
    </xf>
    <xf numFmtId="4" fontId="33" fillId="2" borderId="1" xfId="0" applyNumberFormat="1" applyFont="1" applyFill="1" applyBorder="1"/>
    <xf numFmtId="49" fontId="28" fillId="2" borderId="0" xfId="0" applyNumberFormat="1" applyFont="1" applyFill="1" applyAlignment="1">
      <alignment horizontal="center" vertical="center" wrapText="1"/>
    </xf>
    <xf numFmtId="49" fontId="28" fillId="2" borderId="0" xfId="0" applyNumberFormat="1" applyFont="1" applyFill="1" applyAlignment="1">
      <alignment horizontal="center" vertical="center"/>
    </xf>
    <xf numFmtId="0" fontId="33" fillId="2" borderId="0" xfId="0" applyFont="1" applyFill="1"/>
    <xf numFmtId="0" fontId="33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center" vertical="center" wrapText="1"/>
    </xf>
    <xf numFmtId="4" fontId="33" fillId="2" borderId="0" xfId="0" applyNumberFormat="1" applyFont="1" applyFill="1"/>
    <xf numFmtId="0" fontId="3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6" fillId="2" borderId="0" xfId="0" applyFont="1" applyFill="1"/>
    <xf numFmtId="0" fontId="36" fillId="2" borderId="0" xfId="0" applyFont="1" applyFill="1" applyAlignment="1">
      <alignment horizontal="left"/>
    </xf>
    <xf numFmtId="4" fontId="28" fillId="3" borderId="0" xfId="0" applyNumberFormat="1" applyFont="1" applyFill="1"/>
    <xf numFmtId="4" fontId="33" fillId="3" borderId="0" xfId="0" applyNumberFormat="1" applyFont="1" applyFill="1"/>
    <xf numFmtId="0" fontId="16" fillId="2" borderId="0" xfId="10" applyFont="1" applyFill="1"/>
    <xf numFmtId="0" fontId="26" fillId="2" borderId="0" xfId="10" quotePrefix="1" applyFont="1" applyFill="1" applyAlignment="1">
      <alignment horizontal="left"/>
    </xf>
    <xf numFmtId="0" fontId="16" fillId="2" borderId="0" xfId="10" applyFont="1" applyFill="1" applyAlignment="1">
      <alignment horizontal="right"/>
    </xf>
    <xf numFmtId="0" fontId="22" fillId="2" borderId="0" xfId="10" applyFont="1" applyFill="1"/>
    <xf numFmtId="0" fontId="22" fillId="2" borderId="1" xfId="10" applyFont="1" applyFill="1" applyBorder="1" applyAlignment="1">
      <alignment horizontal="center" vertical="center" wrapText="1"/>
    </xf>
    <xf numFmtId="166" fontId="37" fillId="2" borderId="1" xfId="10" applyNumberFormat="1" applyFont="1" applyFill="1" applyBorder="1" applyAlignment="1">
      <alignment horizontal="center" vertical="center" wrapText="1"/>
    </xf>
    <xf numFmtId="0" fontId="37" fillId="2" borderId="0" xfId="10" applyFont="1" applyFill="1"/>
    <xf numFmtId="0" fontId="23" fillId="2" borderId="1" xfId="10" applyFont="1" applyFill="1" applyBorder="1" applyAlignment="1">
      <alignment vertical="center"/>
    </xf>
    <xf numFmtId="0" fontId="23" fillId="2" borderId="1" xfId="10" applyFont="1" applyFill="1" applyBorder="1" applyAlignment="1">
      <alignment vertical="center" wrapText="1"/>
    </xf>
    <xf numFmtId="166" fontId="23" fillId="2" borderId="1" xfId="10" applyNumberFormat="1" applyFont="1" applyFill="1" applyBorder="1" applyAlignment="1">
      <alignment horizontal="right" vertical="center"/>
    </xf>
    <xf numFmtId="0" fontId="16" fillId="2" borderId="1" xfId="10" applyFont="1" applyFill="1" applyBorder="1" applyAlignment="1">
      <alignment vertical="center"/>
    </xf>
    <xf numFmtId="0" fontId="16" fillId="2" borderId="1" xfId="10" applyFont="1" applyFill="1" applyBorder="1" applyAlignment="1">
      <alignment vertical="center" wrapText="1"/>
    </xf>
    <xf numFmtId="166" fontId="16" fillId="2" borderId="1" xfId="10" applyNumberFormat="1" applyFont="1" applyFill="1" applyBorder="1" applyAlignment="1">
      <alignment horizontal="right" vertical="center"/>
    </xf>
    <xf numFmtId="168" fontId="16" fillId="2" borderId="0" xfId="10" applyNumberFormat="1" applyFont="1" applyFill="1"/>
    <xf numFmtId="0" fontId="16" fillId="2" borderId="1" xfId="10" applyFont="1" applyFill="1" applyBorder="1" applyAlignment="1">
      <alignment horizontal="left" vertical="center"/>
    </xf>
    <xf numFmtId="0" fontId="23" fillId="2" borderId="1" xfId="10" applyFont="1" applyFill="1" applyBorder="1" applyAlignment="1">
      <alignment horizontal="center"/>
    </xf>
    <xf numFmtId="0" fontId="23" fillId="2" borderId="1" xfId="10" applyFont="1" applyFill="1" applyBorder="1"/>
    <xf numFmtId="166" fontId="23" fillId="2" borderId="1" xfId="1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12" fillId="0" borderId="0" xfId="1" applyFont="1" applyAlignment="1" applyProtection="1">
      <alignment horizontal="center" vertical="center" wrapText="1"/>
    </xf>
    <xf numFmtId="0" fontId="12" fillId="0" borderId="0" xfId="1" applyFont="1" applyAlignment="1" applyProtection="1">
      <alignment horizontal="left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7" fillId="2" borderId="1" xfId="10" applyFont="1" applyFill="1" applyBorder="1" applyAlignment="1">
      <alignment horizontal="center" vertical="center" wrapText="1"/>
    </xf>
    <xf numFmtId="0" fontId="23" fillId="2" borderId="5" xfId="10" applyFont="1" applyFill="1" applyBorder="1" applyAlignment="1">
      <alignment horizontal="center" vertical="center"/>
    </xf>
    <xf numFmtId="0" fontId="16" fillId="2" borderId="9" xfId="10" applyFont="1" applyFill="1" applyBorder="1"/>
    <xf numFmtId="0" fontId="16" fillId="2" borderId="6" xfId="10" applyFont="1" applyFill="1" applyBorder="1"/>
    <xf numFmtId="0" fontId="16" fillId="2" borderId="0" xfId="10" applyFont="1" applyFill="1" applyAlignment="1">
      <alignment horizontal="left" vertical="center" wrapText="1"/>
    </xf>
    <xf numFmtId="0" fontId="16" fillId="2" borderId="0" xfId="10" applyFont="1" applyFill="1" applyAlignment="1">
      <alignment horizontal="left" vertical="center"/>
    </xf>
    <xf numFmtId="0" fontId="23" fillId="2" borderId="0" xfId="10" applyFont="1" applyFill="1" applyAlignment="1">
      <alignment horizontal="center" vertical="center"/>
    </xf>
    <xf numFmtId="0" fontId="16" fillId="2" borderId="0" xfId="10" applyFont="1" applyFill="1" applyAlignment="1">
      <alignment horizontal="center" vertical="center"/>
    </xf>
    <xf numFmtId="0" fontId="22" fillId="2" borderId="1" xfId="1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0" xfId="0" applyNumberFormat="1" applyFont="1" applyFill="1" applyAlignment="1">
      <alignment horizontal="left" vertical="top"/>
    </xf>
    <xf numFmtId="0" fontId="21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0" fontId="12" fillId="2" borderId="0" xfId="1" applyFont="1" applyFill="1" applyAlignment="1" applyProtection="1">
      <alignment horizontal="left"/>
    </xf>
    <xf numFmtId="0" fontId="22" fillId="2" borderId="1" xfId="0" applyFont="1" applyFill="1" applyBorder="1" applyAlignment="1">
      <alignment horizontal="center" vertical="center" wrapText="1"/>
    </xf>
    <xf numFmtId="0" fontId="25" fillId="2" borderId="0" xfId="6" applyFont="1" applyFill="1" applyAlignment="1">
      <alignment horizontal="left" wrapText="1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23" fillId="0" borderId="5" xfId="0" quotePrefix="1" applyFont="1" applyBorder="1" applyAlignment="1">
      <alignment horizontal="left" vertical="center" wrapText="1"/>
    </xf>
    <xf numFmtId="0" fontId="23" fillId="0" borderId="6" xfId="0" quotePrefix="1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3" fillId="2" borderId="0" xfId="6" applyFont="1" applyFill="1" applyAlignment="1">
      <alignment horizontal="center"/>
    </xf>
    <xf numFmtId="0" fontId="26" fillId="2" borderId="0" xfId="0" quotePrefix="1" applyFont="1" applyFill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32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7" fillId="2" borderId="5" xfId="4" quotePrefix="1" applyFont="1" applyFill="1" applyBorder="1" applyAlignment="1">
      <alignment horizontal="center" vertical="center" wrapText="1"/>
    </xf>
    <xf numFmtId="0" fontId="7" fillId="2" borderId="6" xfId="4" quotePrefix="1" applyFont="1" applyFill="1" applyBorder="1" applyAlignment="1">
      <alignment horizontal="center" vertical="center" wrapText="1"/>
    </xf>
    <xf numFmtId="0" fontId="13" fillId="0" borderId="5" xfId="9" applyFont="1" applyBorder="1" applyAlignment="1">
      <alignment horizontal="left" vertical="center" wrapText="1"/>
    </xf>
    <xf numFmtId="0" fontId="13" fillId="0" borderId="6" xfId="9" applyFont="1" applyBorder="1" applyAlignment="1">
      <alignment horizontal="left" vertical="center" wrapText="1"/>
    </xf>
  </cellXfs>
  <cellStyles count="11">
    <cellStyle name="Гіперпосилання" xfId="1" builtinId="8"/>
    <cellStyle name="Звичайний" xfId="0" builtinId="0"/>
    <cellStyle name="Звичайний 2" xfId="7" xr:uid="{00000000-0005-0000-0000-000002000000}"/>
    <cellStyle name="Звичайний 2 2" xfId="8" xr:uid="{00000000-0005-0000-0000-000003000000}"/>
    <cellStyle name="Звичайний 3" xfId="10" xr:uid="{00000000-0005-0000-0000-000004000000}"/>
    <cellStyle name="Обычный 2" xfId="5" xr:uid="{00000000-0005-0000-0000-000005000000}"/>
    <cellStyle name="Обычный 3" xfId="2" xr:uid="{00000000-0005-0000-0000-000006000000}"/>
    <cellStyle name="Обычный 4" xfId="6" xr:uid="{00000000-0005-0000-0000-000007000000}"/>
    <cellStyle name="Обычный 6" xfId="3" xr:uid="{00000000-0005-0000-0000-000008000000}"/>
    <cellStyle name="Обычный 9" xfId="9" xr:uid="{00000000-0005-0000-0000-000009000000}"/>
    <cellStyle name="Обычный_дод 3" xfId="4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"/>
  <sheetViews>
    <sheetView view="pageBreakPreview" zoomScaleSheetLayoutView="100" workbookViewId="0">
      <selection activeCell="D3" sqref="D3"/>
    </sheetView>
  </sheetViews>
  <sheetFormatPr defaultColWidth="8.85546875" defaultRowHeight="15" x14ac:dyDescent="0.2"/>
  <cols>
    <col min="1" max="1" width="12.140625" style="2" customWidth="1"/>
    <col min="2" max="2" width="46.7109375" style="2" customWidth="1"/>
    <col min="3" max="3" width="15.28515625" style="2" customWidth="1"/>
    <col min="4" max="4" width="14.5703125" style="2" customWidth="1"/>
    <col min="5" max="5" width="14.7109375" style="2" customWidth="1"/>
    <col min="6" max="6" width="12.7109375" style="2" customWidth="1"/>
    <col min="7" max="7" width="8.85546875" style="2"/>
    <col min="8" max="8" width="23" style="2" customWidth="1"/>
    <col min="9" max="16384" width="8.85546875" style="2"/>
  </cols>
  <sheetData>
    <row r="1" spans="1:8" ht="15.75" x14ac:dyDescent="0.25">
      <c r="A1" s="137"/>
      <c r="B1" s="137"/>
      <c r="D1" s="1" t="s">
        <v>4</v>
      </c>
      <c r="E1" s="1"/>
      <c r="F1" s="20"/>
    </row>
    <row r="2" spans="1:8" ht="15.75" x14ac:dyDescent="0.25">
      <c r="A2" s="12"/>
      <c r="D2" s="1" t="s">
        <v>10</v>
      </c>
    </row>
    <row r="3" spans="1:8" ht="15.75" x14ac:dyDescent="0.25">
      <c r="A3" s="12"/>
      <c r="D3" s="21" t="s">
        <v>92</v>
      </c>
    </row>
    <row r="4" spans="1:8" ht="15.75" x14ac:dyDescent="0.25">
      <c r="A4" s="12"/>
      <c r="D4" s="21"/>
    </row>
    <row r="5" spans="1:8" ht="39" customHeight="1" x14ac:dyDescent="0.2">
      <c r="A5" s="138" t="s">
        <v>37</v>
      </c>
      <c r="B5" s="138"/>
      <c r="C5" s="138"/>
      <c r="D5" s="138"/>
      <c r="E5" s="138"/>
      <c r="F5" s="138"/>
    </row>
    <row r="6" spans="1:8" ht="18.75" customHeight="1" x14ac:dyDescent="0.25">
      <c r="A6" s="139">
        <v>1558900000</v>
      </c>
      <c r="B6" s="139"/>
      <c r="C6" s="14"/>
      <c r="D6" s="13"/>
      <c r="E6" s="13"/>
      <c r="F6" s="13"/>
    </row>
    <row r="7" spans="1:8" ht="15.75" x14ac:dyDescent="0.25">
      <c r="A7" s="15" t="s">
        <v>14</v>
      </c>
      <c r="B7" s="13"/>
      <c r="C7" s="13"/>
      <c r="D7" s="13"/>
      <c r="E7" s="13"/>
      <c r="F7" s="13"/>
    </row>
    <row r="8" spans="1:8" ht="15.75" x14ac:dyDescent="0.25">
      <c r="A8" s="12"/>
      <c r="F8" s="16" t="s">
        <v>15</v>
      </c>
    </row>
    <row r="9" spans="1:8" ht="15.75" x14ac:dyDescent="0.2">
      <c r="A9" s="140" t="s">
        <v>2</v>
      </c>
      <c r="B9" s="140" t="s">
        <v>6</v>
      </c>
      <c r="C9" s="142" t="s">
        <v>7</v>
      </c>
      <c r="D9" s="140" t="s">
        <v>0</v>
      </c>
      <c r="E9" s="140" t="s">
        <v>1</v>
      </c>
      <c r="F9" s="140"/>
    </row>
    <row r="10" spans="1:8" ht="63" x14ac:dyDescent="0.2">
      <c r="A10" s="141"/>
      <c r="B10" s="140"/>
      <c r="C10" s="143"/>
      <c r="D10" s="140"/>
      <c r="E10" s="9" t="s">
        <v>8</v>
      </c>
      <c r="F10" s="9" t="s">
        <v>9</v>
      </c>
    </row>
    <row r="11" spans="1:8" ht="15.75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</row>
    <row r="12" spans="1:8" s="62" customFormat="1" ht="15.75" x14ac:dyDescent="0.2">
      <c r="A12" s="60">
        <v>40000000</v>
      </c>
      <c r="B12" s="61" t="s">
        <v>3</v>
      </c>
      <c r="C12" s="22">
        <f>C13</f>
        <v>7936055</v>
      </c>
      <c r="D12" s="22">
        <f t="shared" ref="D12" si="0">D13</f>
        <v>7936055</v>
      </c>
      <c r="E12" s="22">
        <f>E13</f>
        <v>0</v>
      </c>
      <c r="F12" s="22">
        <f>F13</f>
        <v>0</v>
      </c>
      <c r="H12" s="63"/>
    </row>
    <row r="13" spans="1:8" s="62" customFormat="1" ht="15.75" x14ac:dyDescent="0.2">
      <c r="A13" s="60">
        <v>41000000</v>
      </c>
      <c r="B13" s="64" t="s">
        <v>21</v>
      </c>
      <c r="C13" s="22">
        <f>D13+E13</f>
        <v>7936055</v>
      </c>
      <c r="D13" s="22">
        <f>D14</f>
        <v>7936055</v>
      </c>
      <c r="E13" s="22">
        <f t="shared" ref="E13:F13" si="1">E14</f>
        <v>0</v>
      </c>
      <c r="F13" s="22">
        <f t="shared" si="1"/>
        <v>0</v>
      </c>
      <c r="H13" s="63"/>
    </row>
    <row r="14" spans="1:8" s="62" customFormat="1" ht="31.5" x14ac:dyDescent="0.2">
      <c r="A14" s="56">
        <v>41050000</v>
      </c>
      <c r="B14" s="55" t="s">
        <v>45</v>
      </c>
      <c r="C14" s="65">
        <f>SUM(C15:C17)</f>
        <v>15872110</v>
      </c>
      <c r="D14" s="66">
        <f>D15</f>
        <v>7936055</v>
      </c>
      <c r="E14" s="66">
        <f t="shared" ref="E14:F14" si="2">E15</f>
        <v>0</v>
      </c>
      <c r="F14" s="66">
        <f t="shared" si="2"/>
        <v>0</v>
      </c>
      <c r="H14" s="63"/>
    </row>
    <row r="15" spans="1:8" s="62" customFormat="1" ht="409.5" x14ac:dyDescent="0.2">
      <c r="A15" s="67">
        <v>41050200</v>
      </c>
      <c r="B15" s="80" t="s">
        <v>50</v>
      </c>
      <c r="C15" s="81">
        <f>D15+E15</f>
        <v>7936055</v>
      </c>
      <c r="D15" s="81">
        <v>7936055</v>
      </c>
      <c r="E15" s="81"/>
      <c r="F15" s="81"/>
      <c r="H15" s="63"/>
    </row>
    <row r="16" spans="1:8" s="62" customFormat="1" ht="15.75" x14ac:dyDescent="0.2">
      <c r="A16" s="67"/>
      <c r="B16" s="68" t="s">
        <v>5</v>
      </c>
      <c r="C16" s="23">
        <f>C12</f>
        <v>7936055</v>
      </c>
      <c r="D16" s="23">
        <f t="shared" ref="D16:E16" si="3">D12</f>
        <v>7936055</v>
      </c>
      <c r="E16" s="23">
        <f t="shared" si="3"/>
        <v>0</v>
      </c>
      <c r="F16" s="23">
        <f>F12</f>
        <v>0</v>
      </c>
    </row>
    <row r="17" spans="1:6" ht="15.75" x14ac:dyDescent="0.2">
      <c r="A17" s="17"/>
      <c r="B17" s="18"/>
      <c r="C17" s="54"/>
      <c r="D17" s="54"/>
      <c r="E17" s="54"/>
      <c r="F17" s="54"/>
    </row>
    <row r="18" spans="1:6" ht="15.75" x14ac:dyDescent="0.25">
      <c r="A18" s="10"/>
      <c r="B18" s="11" t="s">
        <v>42</v>
      </c>
      <c r="C18" s="1"/>
      <c r="D18" s="1"/>
      <c r="E18" s="11" t="s">
        <v>43</v>
      </c>
      <c r="F18" s="1"/>
    </row>
    <row r="21" spans="1:6" x14ac:dyDescent="0.2">
      <c r="A21" s="19"/>
    </row>
  </sheetData>
  <mergeCells count="8">
    <mergeCell ref="A1:B1"/>
    <mergeCell ref="A5:F5"/>
    <mergeCell ref="A6:B6"/>
    <mergeCell ref="A9:A10"/>
    <mergeCell ref="B9:B10"/>
    <mergeCell ref="C9:C10"/>
    <mergeCell ref="D9:D10"/>
    <mergeCell ref="E9:F9"/>
  </mergeCells>
  <hyperlinks>
    <hyperlink ref="A21" location="_ftnref1" display="_ftnref1" xr:uid="{00000000-0004-0000-0000-000000000000}"/>
  </hyperlinks>
  <printOptions horizontalCentered="1"/>
  <pageMargins left="0.78740157480314965" right="0.31496062992125984" top="0.19685039370078741" bottom="0.19685039370078741" header="0.15748031496062992" footer="0.1574803149606299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workbookViewId="0">
      <selection activeCell="D3" sqref="D3"/>
    </sheetView>
  </sheetViews>
  <sheetFormatPr defaultColWidth="8.85546875" defaultRowHeight="15.75" x14ac:dyDescent="0.25"/>
  <cols>
    <col min="1" max="1" width="10.42578125" style="119" customWidth="1"/>
    <col min="2" max="2" width="41.140625" style="119" customWidth="1"/>
    <col min="3" max="3" width="18.85546875" style="119" customWidth="1"/>
    <col min="4" max="5" width="18.42578125" style="119" customWidth="1"/>
    <col min="6" max="6" width="18.140625" style="119" customWidth="1"/>
    <col min="7" max="7" width="14.42578125" style="119" bestFit="1" customWidth="1"/>
    <col min="8" max="16384" width="8.85546875" style="119"/>
  </cols>
  <sheetData>
    <row r="1" spans="1:7" x14ac:dyDescent="0.25">
      <c r="D1" s="1" t="s">
        <v>36</v>
      </c>
    </row>
    <row r="2" spans="1:7" x14ac:dyDescent="0.25">
      <c r="D2" s="1" t="s">
        <v>10</v>
      </c>
    </row>
    <row r="3" spans="1:7" x14ac:dyDescent="0.25">
      <c r="D3" s="21" t="s">
        <v>92</v>
      </c>
    </row>
    <row r="4" spans="1:7" x14ac:dyDescent="0.25">
      <c r="D4" s="21"/>
    </row>
    <row r="5" spans="1:7" ht="25.5" customHeight="1" x14ac:dyDescent="0.25">
      <c r="A5" s="150" t="s">
        <v>88</v>
      </c>
      <c r="B5" s="151"/>
      <c r="C5" s="151"/>
      <c r="D5" s="151"/>
      <c r="E5" s="151"/>
      <c r="F5" s="151"/>
    </row>
    <row r="6" spans="1:7" x14ac:dyDescent="0.25">
      <c r="A6" s="120" t="s">
        <v>26</v>
      </c>
    </row>
    <row r="7" spans="1:7" x14ac:dyDescent="0.25">
      <c r="A7" s="119" t="s">
        <v>14</v>
      </c>
      <c r="F7" s="121" t="s">
        <v>27</v>
      </c>
    </row>
    <row r="8" spans="1:7" s="122" customFormat="1" ht="13.7" customHeight="1" x14ac:dyDescent="0.2">
      <c r="A8" s="152" t="s">
        <v>2</v>
      </c>
      <c r="B8" s="152" t="s">
        <v>67</v>
      </c>
      <c r="C8" s="152" t="s">
        <v>7</v>
      </c>
      <c r="D8" s="152" t="s">
        <v>0</v>
      </c>
      <c r="E8" s="152" t="s">
        <v>1</v>
      </c>
      <c r="F8" s="152"/>
    </row>
    <row r="9" spans="1:7" s="122" customFormat="1" ht="13.7" customHeight="1" x14ac:dyDescent="0.2">
      <c r="A9" s="152"/>
      <c r="B9" s="152"/>
      <c r="C9" s="152"/>
      <c r="D9" s="152"/>
      <c r="E9" s="152" t="s">
        <v>8</v>
      </c>
      <c r="F9" s="152" t="s">
        <v>9</v>
      </c>
    </row>
    <row r="10" spans="1:7" s="122" customFormat="1" ht="12.75" x14ac:dyDescent="0.2">
      <c r="A10" s="152"/>
      <c r="B10" s="152"/>
      <c r="C10" s="152"/>
      <c r="D10" s="152"/>
      <c r="E10" s="152"/>
      <c r="F10" s="152"/>
    </row>
    <row r="11" spans="1:7" s="122" customFormat="1" ht="12.75" x14ac:dyDescent="0.2">
      <c r="A11" s="123">
        <v>1</v>
      </c>
      <c r="B11" s="123">
        <v>2</v>
      </c>
      <c r="C11" s="123">
        <v>3</v>
      </c>
      <c r="D11" s="123">
        <v>4</v>
      </c>
      <c r="E11" s="123">
        <v>5</v>
      </c>
      <c r="F11" s="123">
        <v>6</v>
      </c>
    </row>
    <row r="12" spans="1:7" s="125" customFormat="1" ht="13.7" customHeight="1" x14ac:dyDescent="0.2">
      <c r="A12" s="144" t="s">
        <v>68</v>
      </c>
      <c r="B12" s="144"/>
      <c r="C12" s="124">
        <f>-C14</f>
        <v>0</v>
      </c>
      <c r="D12" s="124">
        <f t="shared" ref="D12:F12" si="0">-D14</f>
        <v>7936055</v>
      </c>
      <c r="E12" s="124">
        <f>-E14</f>
        <v>-7936055</v>
      </c>
      <c r="F12" s="124">
        <f t="shared" si="0"/>
        <v>-7936055</v>
      </c>
    </row>
    <row r="13" spans="1:7" ht="21.4" customHeight="1" x14ac:dyDescent="0.25">
      <c r="A13" s="145" t="s">
        <v>69</v>
      </c>
      <c r="B13" s="146"/>
      <c r="C13" s="146"/>
      <c r="D13" s="146"/>
      <c r="E13" s="146"/>
      <c r="F13" s="147"/>
    </row>
    <row r="14" spans="1:7" x14ac:dyDescent="0.25">
      <c r="A14" s="126" t="s">
        <v>70</v>
      </c>
      <c r="B14" s="127" t="s">
        <v>71</v>
      </c>
      <c r="C14" s="128">
        <f t="shared" ref="C14:C18" si="1">D14+E14</f>
        <v>0</v>
      </c>
      <c r="D14" s="128">
        <f>D15</f>
        <v>-7936055</v>
      </c>
      <c r="E14" s="128">
        <f>E15</f>
        <v>7936055</v>
      </c>
      <c r="F14" s="128">
        <f t="shared" ref="F14" si="2">F15</f>
        <v>7936055</v>
      </c>
    </row>
    <row r="15" spans="1:7" ht="31.5" x14ac:dyDescent="0.25">
      <c r="A15" s="126" t="s">
        <v>72</v>
      </c>
      <c r="B15" s="127" t="s">
        <v>73</v>
      </c>
      <c r="C15" s="128">
        <f t="shared" si="1"/>
        <v>0</v>
      </c>
      <c r="D15" s="128">
        <f>D16-D17+D18</f>
        <v>-7936055</v>
      </c>
      <c r="E15" s="128">
        <f>E16-E17+E18</f>
        <v>7936055</v>
      </c>
      <c r="F15" s="128">
        <f t="shared" ref="F15" si="3">F16-F17+F18</f>
        <v>7936055</v>
      </c>
    </row>
    <row r="16" spans="1:7" x14ac:dyDescent="0.25">
      <c r="A16" s="129" t="s">
        <v>74</v>
      </c>
      <c r="B16" s="130" t="s">
        <v>75</v>
      </c>
      <c r="C16" s="131">
        <f t="shared" si="1"/>
        <v>0</v>
      </c>
      <c r="D16" s="131"/>
      <c r="E16" s="131"/>
      <c r="F16" s="131"/>
      <c r="G16" s="132"/>
    </row>
    <row r="17" spans="1:6" x14ac:dyDescent="0.25">
      <c r="A17" s="129" t="s">
        <v>76</v>
      </c>
      <c r="B17" s="130" t="s">
        <v>77</v>
      </c>
      <c r="C17" s="131">
        <f t="shared" si="1"/>
        <v>0</v>
      </c>
      <c r="D17" s="131"/>
      <c r="E17" s="131"/>
      <c r="F17" s="131"/>
    </row>
    <row r="18" spans="1:6" ht="47.25" x14ac:dyDescent="0.25">
      <c r="A18" s="133">
        <v>208400</v>
      </c>
      <c r="B18" s="130" t="s">
        <v>78</v>
      </c>
      <c r="C18" s="131">
        <f t="shared" si="1"/>
        <v>0</v>
      </c>
      <c r="D18" s="131">
        <v>-7936055</v>
      </c>
      <c r="E18" s="131">
        <v>7936055</v>
      </c>
      <c r="F18" s="131">
        <v>7936055</v>
      </c>
    </row>
    <row r="19" spans="1:6" x14ac:dyDescent="0.25">
      <c r="A19" s="134" t="s">
        <v>30</v>
      </c>
      <c r="B19" s="135" t="s">
        <v>79</v>
      </c>
      <c r="C19" s="136">
        <f>C14</f>
        <v>0</v>
      </c>
      <c r="D19" s="136">
        <f>D14</f>
        <v>-7936055</v>
      </c>
      <c r="E19" s="136">
        <f>E14</f>
        <v>7936055</v>
      </c>
      <c r="F19" s="136">
        <f>F14</f>
        <v>7936055</v>
      </c>
    </row>
    <row r="20" spans="1:6" ht="21.4" customHeight="1" x14ac:dyDescent="0.25">
      <c r="A20" s="145" t="s">
        <v>80</v>
      </c>
      <c r="B20" s="146"/>
      <c r="C20" s="146"/>
      <c r="D20" s="146"/>
      <c r="E20" s="146"/>
      <c r="F20" s="147"/>
    </row>
    <row r="21" spans="1:6" ht="31.5" x14ac:dyDescent="0.25">
      <c r="A21" s="126" t="s">
        <v>81</v>
      </c>
      <c r="B21" s="127" t="s">
        <v>82</v>
      </c>
      <c r="C21" s="128">
        <f>D21+E21</f>
        <v>0</v>
      </c>
      <c r="D21" s="128">
        <f>D22</f>
        <v>-7936055</v>
      </c>
      <c r="E21" s="128">
        <f t="shared" ref="E21:F21" si="4">E22</f>
        <v>7936055</v>
      </c>
      <c r="F21" s="128">
        <f t="shared" si="4"/>
        <v>7936055</v>
      </c>
    </row>
    <row r="22" spans="1:6" x14ac:dyDescent="0.25">
      <c r="A22" s="126" t="s">
        <v>83</v>
      </c>
      <c r="B22" s="127" t="s">
        <v>84</v>
      </c>
      <c r="C22" s="128">
        <f t="shared" ref="C22:C25" si="5">D22+E22</f>
        <v>0</v>
      </c>
      <c r="D22" s="128">
        <f>D23-D24+D25</f>
        <v>-7936055</v>
      </c>
      <c r="E22" s="128">
        <f t="shared" ref="E22:F22" si="6">E23-E24+E25</f>
        <v>7936055</v>
      </c>
      <c r="F22" s="128">
        <f t="shared" si="6"/>
        <v>7936055</v>
      </c>
    </row>
    <row r="23" spans="1:6" x14ac:dyDescent="0.25">
      <c r="A23" s="129" t="s">
        <v>85</v>
      </c>
      <c r="B23" s="130" t="s">
        <v>75</v>
      </c>
      <c r="C23" s="131">
        <f t="shared" si="5"/>
        <v>0</v>
      </c>
      <c r="D23" s="131">
        <f>D16</f>
        <v>0</v>
      </c>
      <c r="E23" s="131">
        <f t="shared" ref="E23:F24" si="7">E16</f>
        <v>0</v>
      </c>
      <c r="F23" s="131">
        <f t="shared" si="7"/>
        <v>0</v>
      </c>
    </row>
    <row r="24" spans="1:6" x14ac:dyDescent="0.25">
      <c r="A24" s="129" t="s">
        <v>86</v>
      </c>
      <c r="B24" s="130" t="s">
        <v>77</v>
      </c>
      <c r="C24" s="131">
        <f t="shared" si="5"/>
        <v>0</v>
      </c>
      <c r="D24" s="131">
        <f>D17</f>
        <v>0</v>
      </c>
      <c r="E24" s="131">
        <f t="shared" si="7"/>
        <v>0</v>
      </c>
      <c r="F24" s="131">
        <f t="shared" si="7"/>
        <v>0</v>
      </c>
    </row>
    <row r="25" spans="1:6" ht="47.25" x14ac:dyDescent="0.25">
      <c r="A25" s="133">
        <v>602400</v>
      </c>
      <c r="B25" s="130" t="s">
        <v>78</v>
      </c>
      <c r="C25" s="131">
        <f t="shared" si="5"/>
        <v>0</v>
      </c>
      <c r="D25" s="131">
        <f>D18</f>
        <v>-7936055</v>
      </c>
      <c r="E25" s="131">
        <f>E18</f>
        <v>7936055</v>
      </c>
      <c r="F25" s="131">
        <f>F18</f>
        <v>7936055</v>
      </c>
    </row>
    <row r="26" spans="1:6" x14ac:dyDescent="0.25">
      <c r="A26" s="134" t="s">
        <v>30</v>
      </c>
      <c r="B26" s="135" t="s">
        <v>79</v>
      </c>
      <c r="C26" s="128">
        <f>C21</f>
        <v>0</v>
      </c>
      <c r="D26" s="128">
        <f t="shared" ref="D26:F26" si="8">D21</f>
        <v>-7936055</v>
      </c>
      <c r="E26" s="128">
        <f t="shared" si="8"/>
        <v>7936055</v>
      </c>
      <c r="F26" s="128">
        <f t="shared" si="8"/>
        <v>7936055</v>
      </c>
    </row>
    <row r="28" spans="1:6" x14ac:dyDescent="0.25">
      <c r="A28" s="148" t="s">
        <v>87</v>
      </c>
      <c r="B28" s="149"/>
      <c r="C28" s="149"/>
      <c r="D28" s="149"/>
      <c r="E28" s="149"/>
      <c r="F28" s="149"/>
    </row>
  </sheetData>
  <mergeCells count="12">
    <mergeCell ref="A12:B12"/>
    <mergeCell ref="A13:F13"/>
    <mergeCell ref="A20:F20"/>
    <mergeCell ref="A28:F2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8740157480314965" right="0.19685039370078741" top="0.39370078740157483" bottom="0.19685039370078741" header="0" footer="0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view="pageBreakPreview" zoomScale="60" zoomScaleNormal="75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9" sqref="I9:I11"/>
    </sheetView>
  </sheetViews>
  <sheetFormatPr defaultColWidth="9.140625" defaultRowHeight="15" x14ac:dyDescent="0.2"/>
  <cols>
    <col min="1" max="1" width="12.85546875" style="2" customWidth="1"/>
    <col min="2" max="2" width="11.5703125" style="2" customWidth="1"/>
    <col min="3" max="3" width="11" style="2" customWidth="1"/>
    <col min="4" max="4" width="45.85546875" style="2" customWidth="1"/>
    <col min="5" max="5" width="13.85546875" style="2" customWidth="1"/>
    <col min="6" max="6" width="14.140625" style="2" customWidth="1"/>
    <col min="7" max="7" width="14.28515625" style="2" customWidth="1"/>
    <col min="8" max="8" width="14.85546875" style="2" customWidth="1"/>
    <col min="9" max="9" width="14" style="2" customWidth="1"/>
    <col min="10" max="10" width="17.28515625" style="2" customWidth="1"/>
    <col min="11" max="11" width="17" style="2" customWidth="1"/>
    <col min="12" max="12" width="17.28515625" style="6" bestFit="1" customWidth="1"/>
    <col min="13" max="13" width="13.42578125" style="2" customWidth="1"/>
    <col min="14" max="14" width="13" style="2" customWidth="1"/>
    <col min="15" max="15" width="19.7109375" style="2" customWidth="1"/>
    <col min="16" max="16" width="17.7109375" style="2" customWidth="1"/>
    <col min="17" max="17" width="9.140625" style="2"/>
    <col min="18" max="18" width="10.140625" style="2" bestFit="1" customWidth="1"/>
    <col min="19" max="16384" width="9.140625" style="2"/>
  </cols>
  <sheetData>
    <row r="1" spans="1:18" ht="15.75" x14ac:dyDescent="0.25">
      <c r="A1" s="1"/>
      <c r="B1" s="1"/>
      <c r="C1" s="1"/>
      <c r="D1" s="1"/>
      <c r="E1" s="1"/>
      <c r="O1" s="1" t="s">
        <v>89</v>
      </c>
      <c r="P1" s="20"/>
    </row>
    <row r="2" spans="1:18" ht="15.75" x14ac:dyDescent="0.25">
      <c r="A2" s="1"/>
      <c r="B2" s="1"/>
      <c r="C2" s="1"/>
      <c r="D2" s="1"/>
      <c r="E2" s="1"/>
      <c r="O2" s="1" t="s">
        <v>10</v>
      </c>
      <c r="P2" s="1"/>
    </row>
    <row r="3" spans="1:18" ht="15.75" customHeight="1" x14ac:dyDescent="0.25">
      <c r="A3" s="1"/>
      <c r="B3" s="1"/>
      <c r="C3" s="1"/>
      <c r="D3" s="1"/>
      <c r="E3" s="1"/>
      <c r="N3" s="4"/>
      <c r="O3" s="21" t="s">
        <v>93</v>
      </c>
      <c r="P3" s="4"/>
    </row>
    <row r="4" spans="1:18" s="5" customFormat="1" ht="15.75" x14ac:dyDescent="0.25">
      <c r="A4" s="156" t="s">
        <v>20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</row>
    <row r="5" spans="1:18" s="5" customFormat="1" ht="15.75" x14ac:dyDescent="0.25">
      <c r="A5" s="157" t="s">
        <v>38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1:18" s="5" customFormat="1" ht="15.75" x14ac:dyDescent="0.25">
      <c r="A6" s="158">
        <v>1558900000</v>
      </c>
      <c r="B6" s="158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8" s="5" customFormat="1" ht="15.75" x14ac:dyDescent="0.25">
      <c r="A7" s="153" t="s">
        <v>14</v>
      </c>
      <c r="B7" s="154"/>
      <c r="C7" s="154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s">
        <v>11</v>
      </c>
    </row>
    <row r="8" spans="1:18" s="24" customFormat="1" ht="13.9" customHeight="1" x14ac:dyDescent="0.2">
      <c r="A8" s="155" t="s">
        <v>22</v>
      </c>
      <c r="B8" s="155" t="s">
        <v>23</v>
      </c>
      <c r="C8" s="155" t="s">
        <v>12</v>
      </c>
      <c r="D8" s="155" t="s">
        <v>24</v>
      </c>
      <c r="E8" s="159" t="s">
        <v>0</v>
      </c>
      <c r="F8" s="159"/>
      <c r="G8" s="159"/>
      <c r="H8" s="159"/>
      <c r="I8" s="159"/>
      <c r="J8" s="159" t="s">
        <v>1</v>
      </c>
      <c r="K8" s="159"/>
      <c r="L8" s="159"/>
      <c r="M8" s="159"/>
      <c r="N8" s="159"/>
      <c r="O8" s="159"/>
      <c r="P8" s="159" t="s">
        <v>16</v>
      </c>
    </row>
    <row r="9" spans="1:18" s="24" customFormat="1" ht="13.9" customHeight="1" x14ac:dyDescent="0.2">
      <c r="A9" s="155"/>
      <c r="B9" s="155"/>
      <c r="C9" s="155"/>
      <c r="D9" s="155"/>
      <c r="E9" s="159" t="s">
        <v>8</v>
      </c>
      <c r="F9" s="159" t="s">
        <v>17</v>
      </c>
      <c r="G9" s="159" t="s">
        <v>13</v>
      </c>
      <c r="H9" s="159"/>
      <c r="I9" s="159" t="s">
        <v>18</v>
      </c>
      <c r="J9" s="159" t="s">
        <v>8</v>
      </c>
      <c r="K9" s="159" t="s">
        <v>9</v>
      </c>
      <c r="L9" s="159" t="s">
        <v>17</v>
      </c>
      <c r="M9" s="159" t="s">
        <v>13</v>
      </c>
      <c r="N9" s="159"/>
      <c r="O9" s="159" t="s">
        <v>18</v>
      </c>
      <c r="P9" s="159"/>
    </row>
    <row r="10" spans="1:18" s="24" customFormat="1" ht="13.9" customHeight="1" x14ac:dyDescent="0.2">
      <c r="A10" s="155"/>
      <c r="B10" s="155"/>
      <c r="C10" s="155"/>
      <c r="D10" s="155"/>
      <c r="E10" s="159"/>
      <c r="F10" s="159"/>
      <c r="G10" s="159" t="s">
        <v>25</v>
      </c>
      <c r="H10" s="159" t="s">
        <v>19</v>
      </c>
      <c r="I10" s="159"/>
      <c r="J10" s="159"/>
      <c r="K10" s="159"/>
      <c r="L10" s="159"/>
      <c r="M10" s="159" t="s">
        <v>25</v>
      </c>
      <c r="N10" s="159" t="s">
        <v>19</v>
      </c>
      <c r="O10" s="159"/>
      <c r="P10" s="159"/>
    </row>
    <row r="11" spans="1:18" s="24" customFormat="1" ht="54" customHeight="1" x14ac:dyDescent="0.2">
      <c r="A11" s="155"/>
      <c r="B11" s="155"/>
      <c r="C11" s="155"/>
      <c r="D11" s="155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8" s="5" customFormat="1" ht="15.75" x14ac:dyDescent="0.2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  <c r="K12" s="32">
        <v>11</v>
      </c>
      <c r="L12" s="32">
        <v>12</v>
      </c>
      <c r="M12" s="32">
        <v>13</v>
      </c>
      <c r="N12" s="32">
        <v>14</v>
      </c>
      <c r="O12" s="32">
        <v>15</v>
      </c>
      <c r="P12" s="32">
        <v>16</v>
      </c>
    </row>
    <row r="13" spans="1:18" s="29" customFormat="1" ht="51.75" customHeight="1" x14ac:dyDescent="0.2">
      <c r="A13" s="25" t="s">
        <v>46</v>
      </c>
      <c r="B13" s="25"/>
      <c r="C13" s="25"/>
      <c r="D13" s="58" t="s">
        <v>48</v>
      </c>
      <c r="E13" s="26">
        <f t="shared" ref="E13:E15" si="0">F13+I13</f>
        <v>0</v>
      </c>
      <c r="F13" s="26">
        <f>F14</f>
        <v>0</v>
      </c>
      <c r="G13" s="26">
        <f>G14</f>
        <v>0</v>
      </c>
      <c r="H13" s="26">
        <f t="shared" ref="H13:O14" si="1">H14</f>
        <v>0</v>
      </c>
      <c r="I13" s="26">
        <f t="shared" si="1"/>
        <v>0</v>
      </c>
      <c r="J13" s="26">
        <f t="shared" si="1"/>
        <v>7936055</v>
      </c>
      <c r="K13" s="26">
        <f t="shared" si="1"/>
        <v>7936055</v>
      </c>
      <c r="L13" s="26">
        <f t="shared" si="1"/>
        <v>0</v>
      </c>
      <c r="M13" s="26">
        <f t="shared" si="1"/>
        <v>0</v>
      </c>
      <c r="N13" s="26">
        <f t="shared" si="1"/>
        <v>0</v>
      </c>
      <c r="O13" s="26">
        <f t="shared" si="1"/>
        <v>7936055</v>
      </c>
      <c r="P13" s="26">
        <f t="shared" ref="P13" si="2">E13+J13</f>
        <v>7936055</v>
      </c>
      <c r="Q13" s="28"/>
      <c r="R13" s="28"/>
    </row>
    <row r="14" spans="1:18" s="30" customFormat="1" ht="58.5" customHeight="1" x14ac:dyDescent="0.2">
      <c r="A14" s="25" t="s">
        <v>47</v>
      </c>
      <c r="B14" s="3"/>
      <c r="C14" s="3"/>
      <c r="D14" s="58" t="s">
        <v>48</v>
      </c>
      <c r="E14" s="26">
        <f t="shared" si="0"/>
        <v>0</v>
      </c>
      <c r="F14" s="26">
        <f>F15</f>
        <v>0</v>
      </c>
      <c r="G14" s="26">
        <f t="shared" ref="G14" si="3">G15</f>
        <v>0</v>
      </c>
      <c r="H14" s="26">
        <f t="shared" si="1"/>
        <v>0</v>
      </c>
      <c r="I14" s="26">
        <f t="shared" si="1"/>
        <v>0</v>
      </c>
      <c r="J14" s="26">
        <f>L14+O14</f>
        <v>7936055</v>
      </c>
      <c r="K14" s="26">
        <f t="shared" si="1"/>
        <v>7936055</v>
      </c>
      <c r="L14" s="26">
        <f t="shared" si="1"/>
        <v>0</v>
      </c>
      <c r="M14" s="26">
        <f t="shared" si="1"/>
        <v>0</v>
      </c>
      <c r="N14" s="26">
        <f t="shared" si="1"/>
        <v>0</v>
      </c>
      <c r="O14" s="26">
        <f t="shared" si="1"/>
        <v>7936055</v>
      </c>
      <c r="P14" s="26">
        <f>E14+J14</f>
        <v>7936055</v>
      </c>
      <c r="Q14" s="29"/>
      <c r="R14" s="28"/>
    </row>
    <row r="15" spans="1:18" s="38" customFormat="1" ht="409.5" x14ac:dyDescent="0.25">
      <c r="A15" s="79" t="s">
        <v>51</v>
      </c>
      <c r="B15" s="32">
        <v>3225</v>
      </c>
      <c r="C15" s="79" t="s">
        <v>53</v>
      </c>
      <c r="D15" s="59" t="s">
        <v>52</v>
      </c>
      <c r="E15" s="78">
        <f t="shared" si="0"/>
        <v>0</v>
      </c>
      <c r="F15" s="78"/>
      <c r="G15" s="78">
        <v>0</v>
      </c>
      <c r="H15" s="78">
        <v>0</v>
      </c>
      <c r="I15" s="78">
        <v>0</v>
      </c>
      <c r="J15" s="78">
        <f t="shared" ref="J15" si="4">L15+O15</f>
        <v>7936055</v>
      </c>
      <c r="K15" s="78">
        <v>7936055</v>
      </c>
      <c r="L15" s="78">
        <v>0</v>
      </c>
      <c r="M15" s="78">
        <v>0</v>
      </c>
      <c r="N15" s="78">
        <v>0</v>
      </c>
      <c r="O15" s="78">
        <v>7936055</v>
      </c>
      <c r="P15" s="69">
        <f t="shared" ref="P15" si="5">E15 + J15</f>
        <v>7936055</v>
      </c>
    </row>
    <row r="16" spans="1:18" s="29" customFormat="1" ht="20.45" customHeight="1" x14ac:dyDescent="0.2">
      <c r="A16" s="33"/>
      <c r="B16" s="33"/>
      <c r="C16" s="25"/>
      <c r="D16" s="31" t="s">
        <v>16</v>
      </c>
      <c r="E16" s="27">
        <f>E13</f>
        <v>0</v>
      </c>
      <c r="F16" s="27">
        <f t="shared" ref="F16:O16" si="6">F13</f>
        <v>0</v>
      </c>
      <c r="G16" s="27">
        <f t="shared" si="6"/>
        <v>0</v>
      </c>
      <c r="H16" s="27">
        <f t="shared" si="6"/>
        <v>0</v>
      </c>
      <c r="I16" s="27">
        <f t="shared" si="6"/>
        <v>0</v>
      </c>
      <c r="J16" s="27">
        <f t="shared" si="6"/>
        <v>7936055</v>
      </c>
      <c r="K16" s="27">
        <f t="shared" si="6"/>
        <v>7936055</v>
      </c>
      <c r="L16" s="27">
        <f t="shared" si="6"/>
        <v>0</v>
      </c>
      <c r="M16" s="27">
        <f t="shared" si="6"/>
        <v>0</v>
      </c>
      <c r="N16" s="27">
        <f t="shared" si="6"/>
        <v>0</v>
      </c>
      <c r="O16" s="27">
        <f t="shared" si="6"/>
        <v>7936055</v>
      </c>
      <c r="P16" s="26">
        <f>E16+J16</f>
        <v>7936055</v>
      </c>
    </row>
    <row r="17" spans="1:16" s="29" customFormat="1" ht="20.45" customHeight="1" x14ac:dyDescent="0.2">
      <c r="A17" s="35"/>
      <c r="B17" s="35"/>
      <c r="C17" s="7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</row>
    <row r="18" spans="1:16" s="72" customFormat="1" ht="18.75" x14ac:dyDescent="0.3">
      <c r="A18" s="70"/>
      <c r="B18" s="70"/>
      <c r="C18" s="70"/>
      <c r="D18" s="8"/>
      <c r="E18" s="71"/>
      <c r="F18" s="71"/>
      <c r="K18" s="8"/>
    </row>
    <row r="19" spans="1:16" s="73" customFormat="1" ht="21" customHeight="1" x14ac:dyDescent="0.3">
      <c r="D19" s="8" t="s">
        <v>44</v>
      </c>
      <c r="K19" s="8" t="s">
        <v>43</v>
      </c>
      <c r="L19" s="74"/>
    </row>
    <row r="21" spans="1:16" x14ac:dyDescent="0.2">
      <c r="P21" s="34">
        <f>'дод 1 доходи'!C16</f>
        <v>7936055</v>
      </c>
    </row>
    <row r="22" spans="1:16" x14ac:dyDescent="0.2">
      <c r="P22" s="34">
        <f>P16-P21</f>
        <v>0</v>
      </c>
    </row>
  </sheetData>
  <mergeCells count="24">
    <mergeCell ref="J9:J11"/>
    <mergeCell ref="K9:K11"/>
    <mergeCell ref="J8:O8"/>
    <mergeCell ref="P8:P11"/>
    <mergeCell ref="L9:L11"/>
    <mergeCell ref="M9:N9"/>
    <mergeCell ref="O9:O11"/>
    <mergeCell ref="M10:M11"/>
    <mergeCell ref="A7:C7"/>
    <mergeCell ref="A8:A11"/>
    <mergeCell ref="A4:P4"/>
    <mergeCell ref="A5:P5"/>
    <mergeCell ref="A6:B6"/>
    <mergeCell ref="B8:B11"/>
    <mergeCell ref="C8:C11"/>
    <mergeCell ref="D8:D11"/>
    <mergeCell ref="E8:I8"/>
    <mergeCell ref="E9:E11"/>
    <mergeCell ref="F9:F11"/>
    <mergeCell ref="G9:H9"/>
    <mergeCell ref="G10:G11"/>
    <mergeCell ref="H10:H11"/>
    <mergeCell ref="N10:N11"/>
    <mergeCell ref="I9:I11"/>
  </mergeCells>
  <pageMargins left="0.19685039370078741" right="0.19685039370078741" top="1.1811023622047245" bottom="0.19685039370078741" header="1.1811023622047245" footer="0.15748031496062992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C3" sqref="C3:D3"/>
    </sheetView>
  </sheetViews>
  <sheetFormatPr defaultColWidth="8.85546875" defaultRowHeight="15.75" x14ac:dyDescent="0.25"/>
  <cols>
    <col min="1" max="1" width="15.28515625" style="38" customWidth="1"/>
    <col min="2" max="2" width="19.7109375" style="38" customWidth="1"/>
    <col min="3" max="3" width="55.7109375" style="38" customWidth="1"/>
    <col min="4" max="4" width="16.42578125" style="38" customWidth="1"/>
    <col min="5" max="16384" width="8.85546875" style="38"/>
  </cols>
  <sheetData>
    <row r="1" spans="1:4" ht="18.600000000000001" customHeight="1" x14ac:dyDescent="0.25">
      <c r="A1" s="160"/>
      <c r="B1" s="160"/>
      <c r="C1" s="161" t="s">
        <v>90</v>
      </c>
      <c r="D1" s="161"/>
    </row>
    <row r="2" spans="1:4" ht="15.75" customHeight="1" x14ac:dyDescent="0.25">
      <c r="A2" s="39"/>
      <c r="B2" s="40"/>
      <c r="C2" s="162" t="s">
        <v>33</v>
      </c>
      <c r="D2" s="162"/>
    </row>
    <row r="3" spans="1:4" x14ac:dyDescent="0.25">
      <c r="A3" s="39"/>
      <c r="C3" s="161" t="s">
        <v>94</v>
      </c>
      <c r="D3" s="161"/>
    </row>
    <row r="4" spans="1:4" x14ac:dyDescent="0.25">
      <c r="A4" s="39"/>
      <c r="C4" s="57"/>
      <c r="D4" s="57"/>
    </row>
    <row r="5" spans="1:4" x14ac:dyDescent="0.25">
      <c r="A5" s="170" t="s">
        <v>34</v>
      </c>
      <c r="B5" s="170"/>
      <c r="C5" s="170"/>
      <c r="D5" s="170"/>
    </row>
    <row r="6" spans="1:4" x14ac:dyDescent="0.25">
      <c r="A6" s="163" t="s">
        <v>39</v>
      </c>
      <c r="B6" s="164"/>
      <c r="C6" s="164"/>
      <c r="D6" s="164"/>
    </row>
    <row r="7" spans="1:4" x14ac:dyDescent="0.25">
      <c r="A7" s="171" t="s">
        <v>26</v>
      </c>
      <c r="B7" s="164"/>
      <c r="C7" s="164"/>
      <c r="D7" s="164"/>
    </row>
    <row r="8" spans="1:4" x14ac:dyDescent="0.25">
      <c r="A8" s="164" t="s">
        <v>14</v>
      </c>
      <c r="B8" s="164"/>
      <c r="C8" s="164"/>
      <c r="D8" s="164"/>
    </row>
    <row r="9" spans="1:4" x14ac:dyDescent="0.25">
      <c r="A9" s="163" t="s">
        <v>35</v>
      </c>
      <c r="B9" s="163"/>
      <c r="C9" s="163"/>
      <c r="D9" s="163"/>
    </row>
    <row r="10" spans="1:4" x14ac:dyDescent="0.25">
      <c r="D10" s="41" t="s">
        <v>27</v>
      </c>
    </row>
    <row r="11" spans="1:4" s="44" customFormat="1" ht="45.6" customHeight="1" x14ac:dyDescent="0.2">
      <c r="A11" s="42" t="s">
        <v>28</v>
      </c>
      <c r="B11" s="172" t="s">
        <v>29</v>
      </c>
      <c r="C11" s="173"/>
      <c r="D11" s="43" t="s">
        <v>7</v>
      </c>
    </row>
    <row r="12" spans="1:4" s="40" customFormat="1" ht="12.75" x14ac:dyDescent="0.2">
      <c r="A12" s="45">
        <v>1</v>
      </c>
      <c r="B12" s="174">
        <v>2</v>
      </c>
      <c r="C12" s="175"/>
      <c r="D12" s="46">
        <v>3</v>
      </c>
    </row>
    <row r="13" spans="1:4" x14ac:dyDescent="0.25">
      <c r="A13" s="165" t="s">
        <v>41</v>
      </c>
      <c r="B13" s="165"/>
      <c r="C13" s="165"/>
      <c r="D13" s="165"/>
    </row>
    <row r="14" spans="1:4" s="75" customFormat="1" ht="262.89999999999998" customHeight="1" x14ac:dyDescent="0.25">
      <c r="A14" s="77">
        <v>41050200</v>
      </c>
      <c r="B14" s="166" t="s">
        <v>50</v>
      </c>
      <c r="C14" s="167"/>
      <c r="D14" s="47">
        <f>D15</f>
        <v>7936055</v>
      </c>
    </row>
    <row r="15" spans="1:4" ht="15.6" customHeight="1" x14ac:dyDescent="0.25">
      <c r="A15" s="48">
        <v>1510000000</v>
      </c>
      <c r="B15" s="168" t="s">
        <v>49</v>
      </c>
      <c r="C15" s="169"/>
      <c r="D15" s="49">
        <v>7936055</v>
      </c>
    </row>
    <row r="16" spans="1:4" s="44" customFormat="1" x14ac:dyDescent="0.25">
      <c r="A16" s="50" t="s">
        <v>30</v>
      </c>
      <c r="B16" s="51" t="s">
        <v>31</v>
      </c>
      <c r="C16" s="52"/>
      <c r="D16" s="53">
        <f>D17+D18</f>
        <v>7936055</v>
      </c>
    </row>
    <row r="17" spans="1:4" s="40" customFormat="1" x14ac:dyDescent="0.25">
      <c r="A17" s="50" t="s">
        <v>30</v>
      </c>
      <c r="B17" s="51" t="s">
        <v>32</v>
      </c>
      <c r="C17" s="52"/>
      <c r="D17" s="53">
        <f>D14</f>
        <v>7936055</v>
      </c>
    </row>
    <row r="18" spans="1:4" s="40" customFormat="1" x14ac:dyDescent="0.25">
      <c r="A18" s="50" t="s">
        <v>30</v>
      </c>
      <c r="B18" s="51" t="s">
        <v>40</v>
      </c>
      <c r="C18" s="52"/>
      <c r="D18" s="53">
        <v>0</v>
      </c>
    </row>
    <row r="21" spans="1:4" x14ac:dyDescent="0.25">
      <c r="A21" s="76" t="s">
        <v>44</v>
      </c>
      <c r="D21" s="41" t="s">
        <v>43</v>
      </c>
    </row>
  </sheetData>
  <mergeCells count="14">
    <mergeCell ref="A13:D13"/>
    <mergeCell ref="B14:C14"/>
    <mergeCell ref="B15:C15"/>
    <mergeCell ref="A5:D5"/>
    <mergeCell ref="A7:D7"/>
    <mergeCell ref="A8:D8"/>
    <mergeCell ref="A9:D9"/>
    <mergeCell ref="B11:C11"/>
    <mergeCell ref="B12:C12"/>
    <mergeCell ref="A1:B1"/>
    <mergeCell ref="C1:D1"/>
    <mergeCell ref="C2:D2"/>
    <mergeCell ref="C3:D3"/>
    <mergeCell ref="A6:D6"/>
  </mergeCells>
  <pageMargins left="0.70866141732283472" right="0.70866141732283472" top="0.35433070866141736" bottom="0.35433070866141736" header="0.31496062992125984" footer="0.31496062992125984"/>
  <pageSetup paperSize="9" scale="8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1"/>
  <sheetViews>
    <sheetView tabSelected="1" view="pageBreakPreview" zoomScale="60" zoomScaleNormal="100" workbookViewId="0">
      <pane xSplit="5" ySplit="8" topLeftCell="F9" activePane="bottomRight" state="frozen"/>
      <selection pane="topRight" activeCell="F1" sqref="F1"/>
      <selection pane="bottomLeft" activeCell="A16" sqref="A16"/>
      <selection pane="bottomRight" activeCell="A6" sqref="A6:I6"/>
    </sheetView>
  </sheetViews>
  <sheetFormatPr defaultColWidth="9.140625" defaultRowHeight="18.75" x14ac:dyDescent="0.3"/>
  <cols>
    <col min="1" max="1" width="17.140625" style="82" customWidth="1"/>
    <col min="2" max="2" width="13.28515625" style="82" customWidth="1"/>
    <col min="3" max="3" width="15.28515625" style="82" customWidth="1"/>
    <col min="4" max="4" width="40" style="72" customWidth="1"/>
    <col min="5" max="5" width="78.28515625" style="84" customWidth="1"/>
    <col min="6" max="6" width="30.5703125" style="84" customWidth="1"/>
    <col min="7" max="9" width="30.5703125" style="83" hidden="1" customWidth="1"/>
    <col min="10" max="10" width="30.5703125" style="72" customWidth="1"/>
    <col min="11" max="11" width="18" style="72" bestFit="1" customWidth="1"/>
    <col min="12" max="12" width="15.28515625" style="72" bestFit="1" customWidth="1"/>
    <col min="13" max="16384" width="9.140625" style="72"/>
  </cols>
  <sheetData>
    <row r="1" spans="1:9" x14ac:dyDescent="0.3">
      <c r="E1" s="177" t="s">
        <v>91</v>
      </c>
      <c r="F1" s="177"/>
    </row>
    <row r="2" spans="1:9" x14ac:dyDescent="0.3">
      <c r="E2" s="177" t="s">
        <v>54</v>
      </c>
      <c r="F2" s="177"/>
    </row>
    <row r="3" spans="1:9" x14ac:dyDescent="0.3">
      <c r="E3" s="177" t="s">
        <v>55</v>
      </c>
      <c r="F3" s="177"/>
    </row>
    <row r="4" spans="1:9" x14ac:dyDescent="0.3">
      <c r="E4" s="177" t="s">
        <v>95</v>
      </c>
      <c r="F4" s="177"/>
    </row>
    <row r="5" spans="1:9" x14ac:dyDescent="0.3">
      <c r="F5" s="85"/>
    </row>
    <row r="6" spans="1:9" s="86" customFormat="1" ht="20.25" x14ac:dyDescent="0.3">
      <c r="A6" s="178" t="s">
        <v>56</v>
      </c>
      <c r="B6" s="178"/>
      <c r="C6" s="178"/>
      <c r="D6" s="178"/>
      <c r="E6" s="178"/>
      <c r="F6" s="178"/>
      <c r="G6" s="178"/>
      <c r="H6" s="178"/>
      <c r="I6" s="178"/>
    </row>
    <row r="7" spans="1:9" s="86" customFormat="1" ht="20.25" x14ac:dyDescent="0.3">
      <c r="A7" s="176">
        <v>1558900000</v>
      </c>
      <c r="B7" s="176"/>
      <c r="C7" s="87"/>
      <c r="D7" s="87"/>
      <c r="E7" s="87"/>
      <c r="F7" s="87"/>
      <c r="G7" s="88"/>
      <c r="H7" s="88"/>
      <c r="I7" s="88"/>
    </row>
    <row r="8" spans="1:9" s="86" customFormat="1" ht="20.25" x14ac:dyDescent="0.3">
      <c r="A8" s="179" t="s">
        <v>14</v>
      </c>
      <c r="B8" s="179"/>
      <c r="C8" s="87"/>
      <c r="D8" s="87"/>
      <c r="E8" s="87"/>
      <c r="F8" s="87"/>
      <c r="G8" s="88"/>
      <c r="H8" s="88"/>
      <c r="I8" s="88"/>
    </row>
    <row r="9" spans="1:9" s="90" customFormat="1" ht="15.6" customHeight="1" x14ac:dyDescent="0.25">
      <c r="A9" s="180" t="s">
        <v>22</v>
      </c>
      <c r="B9" s="180" t="s">
        <v>23</v>
      </c>
      <c r="C9" s="180" t="s">
        <v>12</v>
      </c>
      <c r="D9" s="180" t="s">
        <v>57</v>
      </c>
      <c r="E9" s="180" t="s">
        <v>58</v>
      </c>
      <c r="F9" s="180" t="s">
        <v>59</v>
      </c>
      <c r="G9" s="183" t="s">
        <v>13</v>
      </c>
      <c r="H9" s="183"/>
      <c r="I9" s="89"/>
    </row>
    <row r="10" spans="1:9" s="90" customFormat="1" ht="153.75" customHeight="1" x14ac:dyDescent="0.3">
      <c r="A10" s="181"/>
      <c r="B10" s="181"/>
      <c r="C10" s="181"/>
      <c r="D10" s="182"/>
      <c r="E10" s="182"/>
      <c r="F10" s="182"/>
      <c r="G10" s="89" t="s">
        <v>60</v>
      </c>
      <c r="H10" s="91" t="s">
        <v>61</v>
      </c>
      <c r="I10" s="91" t="s">
        <v>62</v>
      </c>
    </row>
    <row r="11" spans="1:9" x14ac:dyDescent="0.3">
      <c r="A11" s="92">
        <v>1</v>
      </c>
      <c r="B11" s="92">
        <v>2</v>
      </c>
      <c r="C11" s="92">
        <v>3</v>
      </c>
      <c r="D11" s="92">
        <v>4</v>
      </c>
      <c r="E11" s="92">
        <v>5</v>
      </c>
      <c r="F11" s="92">
        <v>6</v>
      </c>
      <c r="G11" s="91" t="s">
        <v>63</v>
      </c>
      <c r="H11" s="91" t="s">
        <v>64</v>
      </c>
      <c r="I11" s="91"/>
    </row>
    <row r="12" spans="1:9" ht="44.65" customHeight="1" x14ac:dyDescent="0.3">
      <c r="A12" s="93" t="s">
        <v>46</v>
      </c>
      <c r="B12" s="93"/>
      <c r="C12" s="93"/>
      <c r="D12" s="184" t="s">
        <v>48</v>
      </c>
      <c r="E12" s="185"/>
      <c r="F12" s="94">
        <f>F13</f>
        <v>7936055</v>
      </c>
      <c r="G12" s="95" t="e">
        <f>G13</f>
        <v>#REF!</v>
      </c>
      <c r="H12" s="96">
        <f t="shared" ref="H12:I13" si="0">H13</f>
        <v>0</v>
      </c>
      <c r="I12" s="96">
        <f t="shared" si="0"/>
        <v>486000</v>
      </c>
    </row>
    <row r="13" spans="1:9" ht="44.65" customHeight="1" x14ac:dyDescent="0.3">
      <c r="A13" s="93" t="s">
        <v>47</v>
      </c>
      <c r="B13" s="97"/>
      <c r="C13" s="97"/>
      <c r="D13" s="184" t="s">
        <v>48</v>
      </c>
      <c r="E13" s="185"/>
      <c r="F13" s="94">
        <f>F14</f>
        <v>7936055</v>
      </c>
      <c r="G13" s="95" t="e">
        <f>G14+#REF!</f>
        <v>#REF!</v>
      </c>
      <c r="H13" s="98">
        <f t="shared" si="0"/>
        <v>0</v>
      </c>
      <c r="I13" s="98">
        <f t="shared" si="0"/>
        <v>486000</v>
      </c>
    </row>
    <row r="14" spans="1:9" ht="207.6" customHeight="1" x14ac:dyDescent="0.3">
      <c r="A14" s="97" t="s">
        <v>51</v>
      </c>
      <c r="B14" s="97" t="s">
        <v>66</v>
      </c>
      <c r="C14" s="99" t="s">
        <v>53</v>
      </c>
      <c r="D14" s="186" t="s">
        <v>52</v>
      </c>
      <c r="E14" s="187"/>
      <c r="F14" s="100">
        <v>7936055</v>
      </c>
      <c r="G14" s="95"/>
      <c r="H14" s="101"/>
      <c r="I14" s="101">
        <v>486000</v>
      </c>
    </row>
    <row r="15" spans="1:9" x14ac:dyDescent="0.3">
      <c r="A15" s="102"/>
      <c r="B15" s="97"/>
      <c r="C15" s="97"/>
      <c r="D15" s="103"/>
      <c r="E15" s="104" t="s">
        <v>65</v>
      </c>
      <c r="F15" s="94">
        <f>F12</f>
        <v>7936055</v>
      </c>
      <c r="G15" s="95" t="e">
        <f>G12</f>
        <v>#REF!</v>
      </c>
      <c r="H15" s="105">
        <f t="shared" ref="H15:I15" si="1">H12</f>
        <v>0</v>
      </c>
      <c r="I15" s="105">
        <f t="shared" si="1"/>
        <v>486000</v>
      </c>
    </row>
    <row r="16" spans="1:9" x14ac:dyDescent="0.3">
      <c r="A16" s="106"/>
      <c r="B16" s="107"/>
      <c r="C16" s="107"/>
      <c r="D16" s="108"/>
      <c r="E16" s="109"/>
      <c r="F16" s="110"/>
      <c r="G16" s="111"/>
      <c r="H16" s="111"/>
      <c r="I16" s="111"/>
    </row>
    <row r="17" spans="1:9" s="115" customFormat="1" x14ac:dyDescent="0.3">
      <c r="A17" s="112"/>
      <c r="B17" s="113"/>
      <c r="C17" s="114"/>
      <c r="D17" s="115" t="s">
        <v>44</v>
      </c>
      <c r="F17" s="116" t="s">
        <v>43</v>
      </c>
      <c r="G17" s="83"/>
      <c r="H17" s="83"/>
      <c r="I17" s="83"/>
    </row>
    <row r="18" spans="1:9" x14ac:dyDescent="0.3">
      <c r="A18" s="113"/>
      <c r="G18" s="117"/>
      <c r="H18" s="117"/>
      <c r="I18" s="117"/>
    </row>
    <row r="19" spans="1:9" x14ac:dyDescent="0.3">
      <c r="G19" s="118"/>
      <c r="H19" s="118"/>
      <c r="I19" s="118"/>
    </row>
    <row r="20" spans="1:9" x14ac:dyDescent="0.3">
      <c r="G20" s="117"/>
      <c r="H20" s="117"/>
      <c r="I20" s="117"/>
    </row>
    <row r="21" spans="1:9" x14ac:dyDescent="0.3">
      <c r="G21" s="117"/>
      <c r="H21" s="117"/>
      <c r="I21" s="117"/>
    </row>
  </sheetData>
  <mergeCells count="17">
    <mergeCell ref="F9:F10"/>
    <mergeCell ref="G9:H9"/>
    <mergeCell ref="D12:E12"/>
    <mergeCell ref="D13:E13"/>
    <mergeCell ref="D14:E14"/>
    <mergeCell ref="E9:E10"/>
    <mergeCell ref="A8:B8"/>
    <mergeCell ref="A9:A10"/>
    <mergeCell ref="B9:B10"/>
    <mergeCell ref="C9:C10"/>
    <mergeCell ref="D9:D10"/>
    <mergeCell ref="A7:B7"/>
    <mergeCell ref="E1:F1"/>
    <mergeCell ref="E2:F2"/>
    <mergeCell ref="E3:F3"/>
    <mergeCell ref="E4:F4"/>
    <mergeCell ref="A6:I6"/>
  </mergeCells>
  <pageMargins left="0.59055118110236227" right="0.59055118110236227" top="0.39370078740157483" bottom="0.39370078740157483" header="0" footer="0"/>
  <pageSetup paperSize="9" scale="65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6</vt:i4>
      </vt:variant>
    </vt:vector>
  </HeadingPairs>
  <TitlesOfParts>
    <vt:vector size="11" baseType="lpstr">
      <vt:lpstr>дод 1 доходи</vt:lpstr>
      <vt:lpstr>дод 2 фінанс</vt:lpstr>
      <vt:lpstr>дод 3 видатки</vt:lpstr>
      <vt:lpstr>дод 4 трансф</vt:lpstr>
      <vt:lpstr>дод 5 БР</vt:lpstr>
      <vt:lpstr>'дод 1 доходи'!Заголовки_для_друку</vt:lpstr>
      <vt:lpstr>'дод 3 видатки'!Заголовки_для_друку</vt:lpstr>
      <vt:lpstr>'дод 5 БР'!Заголовки_для_друку</vt:lpstr>
      <vt:lpstr>'дод 1 доходи'!Область_друку</vt:lpstr>
      <vt:lpstr>'дод 3 видатки'!Область_друку</vt:lpstr>
      <vt:lpstr>'дод 5 БР'!Область_друку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Illichevsk</dc:creator>
  <cp:lastModifiedBy>Irina</cp:lastModifiedBy>
  <cp:lastPrinted>2025-12-04T08:25:32Z</cp:lastPrinted>
  <dcterms:created xsi:type="dcterms:W3CDTF">2004-11-09T10:24:06Z</dcterms:created>
  <dcterms:modified xsi:type="dcterms:W3CDTF">2025-12-08T09:54:22Z</dcterms:modified>
</cp:coreProperties>
</file>