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Аркуш1!$4:$5</definedName>
    <definedName name="_xlnm.Print_Area" localSheetId="0">Аркуш1!$A$1:$K$70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10" i="1"/>
  <c r="D11" i="1"/>
  <c r="K60" i="1" l="1"/>
  <c r="F60" i="1"/>
  <c r="K65" i="1" l="1"/>
  <c r="H67" i="1"/>
  <c r="F63" i="1"/>
  <c r="K63" i="1"/>
  <c r="H60" i="1"/>
  <c r="I60" i="1"/>
  <c r="H61" i="1"/>
  <c r="I61" i="1"/>
  <c r="K61" i="1"/>
  <c r="F58" i="1"/>
  <c r="G58" i="1"/>
  <c r="H58" i="1"/>
  <c r="I58" i="1"/>
  <c r="J58" i="1"/>
  <c r="K58" i="1"/>
  <c r="F52" i="1"/>
  <c r="G52" i="1"/>
  <c r="H52" i="1"/>
  <c r="I52" i="1"/>
  <c r="J52" i="1"/>
  <c r="K52" i="1"/>
  <c r="E52" i="1"/>
  <c r="K53" i="1"/>
  <c r="D53" i="1" s="1"/>
  <c r="J53" i="1"/>
  <c r="K54" i="1"/>
  <c r="D56" i="1"/>
  <c r="F44" i="1" l="1"/>
  <c r="G44" i="1"/>
  <c r="H44" i="1"/>
  <c r="J44" i="1"/>
  <c r="K44" i="1"/>
  <c r="E50" i="1"/>
  <c r="D51" i="1"/>
  <c r="I48" i="1"/>
  <c r="I44" i="1" s="1"/>
  <c r="E45" i="1"/>
  <c r="F39" i="1"/>
  <c r="G39" i="1"/>
  <c r="H39" i="1"/>
  <c r="I39" i="1"/>
  <c r="J39" i="1"/>
  <c r="K39" i="1"/>
  <c r="F35" i="1"/>
  <c r="G35" i="1"/>
  <c r="H35" i="1"/>
  <c r="I35" i="1"/>
  <c r="J35" i="1"/>
  <c r="K35" i="1"/>
  <c r="E36" i="1"/>
  <c r="D36" i="1" s="1"/>
  <c r="D37" i="1"/>
  <c r="D38" i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D33" i="1"/>
  <c r="D32" i="1" s="1"/>
  <c r="G16" i="1"/>
  <c r="H16" i="1"/>
  <c r="I16" i="1"/>
  <c r="J16" i="1"/>
  <c r="K16" i="1"/>
  <c r="E22" i="1"/>
  <c r="F22" i="1"/>
  <c r="G6" i="1"/>
  <c r="H6" i="1"/>
  <c r="I6" i="1"/>
  <c r="J6" i="1"/>
  <c r="K6" i="1"/>
  <c r="E44" i="1" l="1"/>
  <c r="E35" i="1"/>
  <c r="H63" i="1" l="1"/>
  <c r="D63" i="1" l="1"/>
  <c r="I62" i="1" l="1"/>
  <c r="I66" i="1" l="1"/>
  <c r="I64" i="1" s="1"/>
  <c r="J54" i="1"/>
  <c r="E14" i="1" l="1"/>
  <c r="D43" i="1" l="1"/>
  <c r="D34" i="1"/>
  <c r="F12" i="1"/>
  <c r="E12" i="1"/>
  <c r="D13" i="1"/>
  <c r="F14" i="1"/>
  <c r="E6" i="1" l="1"/>
  <c r="E58" i="1" s="1"/>
  <c r="D58" i="1" s="1"/>
  <c r="E42" i="1"/>
  <c r="D15" i="1"/>
  <c r="F7" i="1"/>
  <c r="F6" i="1" s="1"/>
  <c r="D8" i="1"/>
  <c r="D9" i="1"/>
  <c r="D6" i="1" l="1"/>
  <c r="D30" i="1" l="1"/>
  <c r="D23" i="1"/>
  <c r="D18" i="1"/>
  <c r="F29" i="1" l="1"/>
  <c r="F17" i="1"/>
  <c r="F16" i="1" s="1"/>
  <c r="D28" i="1" l="1"/>
  <c r="D27" i="1"/>
  <c r="D26" i="1"/>
  <c r="D25" i="1"/>
  <c r="D21" i="1"/>
  <c r="D20" i="1"/>
  <c r="D24" i="1"/>
  <c r="E29" i="1" l="1"/>
  <c r="D29" i="1" s="1"/>
  <c r="D22" i="1" l="1"/>
  <c r="E17" i="1" l="1"/>
  <c r="D19" i="1"/>
  <c r="D50" i="1"/>
  <c r="D17" i="1" l="1"/>
  <c r="E16" i="1"/>
  <c r="D14" i="1" l="1"/>
  <c r="D48" i="1" l="1"/>
  <c r="D47" i="1" l="1"/>
  <c r="D12" i="1" l="1"/>
  <c r="D42" i="1" l="1"/>
  <c r="D46" i="1" l="1"/>
  <c r="D41" i="1"/>
  <c r="E40" i="1" l="1"/>
  <c r="E39" i="1" s="1"/>
  <c r="D55" i="1"/>
  <c r="K64" i="1" l="1"/>
  <c r="D52" i="1"/>
  <c r="D49" i="1"/>
  <c r="D45" i="1"/>
  <c r="D39" i="1"/>
  <c r="D40" i="1"/>
  <c r="D35" i="1"/>
  <c r="D62" i="1" l="1"/>
  <c r="D66" i="1"/>
  <c r="D44" i="1"/>
  <c r="F61" i="1" l="1"/>
  <c r="D61" i="1" l="1"/>
  <c r="D60" i="1"/>
  <c r="D57" i="1" l="1"/>
  <c r="D7" i="1" l="1"/>
  <c r="D16" i="1" l="1"/>
  <c r="G67" i="1" l="1"/>
  <c r="G64" i="1" s="1"/>
  <c r="G59" i="1"/>
  <c r="F65" i="1" l="1"/>
  <c r="F64" i="1" s="1"/>
  <c r="D31" i="1" l="1"/>
  <c r="E65" i="1" l="1"/>
  <c r="E64" i="1" s="1"/>
  <c r="D54" i="1" l="1"/>
  <c r="J65" i="1" l="1"/>
  <c r="J64" i="1" s="1"/>
  <c r="D65" i="1" l="1"/>
  <c r="J59" i="1" l="1"/>
  <c r="E59" i="1" l="1"/>
  <c r="D59" i="1" s="1"/>
  <c r="D67" i="1" l="1"/>
  <c r="H64" i="1"/>
  <c r="D64" i="1" s="1"/>
</calcChain>
</file>

<file path=xl/sharedStrings.xml><?xml version="1.0" encoding="utf-8"?>
<sst xmlns="http://schemas.openxmlformats.org/spreadsheetml/2006/main" count="122" uniqueCount="111">
  <si>
    <t>1.</t>
  </si>
  <si>
    <t>Виконавчий комітет</t>
  </si>
  <si>
    <t>2.</t>
  </si>
  <si>
    <t>Управління освіти</t>
  </si>
  <si>
    <t>3.</t>
  </si>
  <si>
    <t>Фінансове управління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</si>
  <si>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</si>
  <si>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4.</t>
  </si>
  <si>
    <t>РАЗОМ пропозиції на уточнення</t>
  </si>
  <si>
    <t>РАЗОМ</t>
  </si>
  <si>
    <t>№</t>
  </si>
  <si>
    <t>1.1.</t>
  </si>
  <si>
    <t>2.1.</t>
  </si>
  <si>
    <t>3.1.</t>
  </si>
  <si>
    <t>4.1.</t>
  </si>
  <si>
    <t xml:space="preserve"> </t>
  </si>
  <si>
    <t>Перерозподіл коштів</t>
  </si>
  <si>
    <t>ЗФ</t>
  </si>
  <si>
    <t>Передача коштів ЗФ до БР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</si>
  <si>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</si>
  <si>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управління</t>
  </si>
  <si>
    <t>Пропозиції  щодо внесення змін до видаткової частини бюджету Чорноморської міської територіальної громади на 2025 рік</t>
  </si>
  <si>
    <t>в т.ч. загальний фонд</t>
  </si>
  <si>
    <t>1.2.</t>
  </si>
  <si>
    <t>Надання дошкільної освіти</t>
  </si>
  <si>
    <t>2.2.</t>
  </si>
  <si>
    <t>2.3.</t>
  </si>
  <si>
    <t>Управління соціальної політики</t>
  </si>
  <si>
    <t>5.</t>
  </si>
  <si>
    <t>5.1.</t>
  </si>
  <si>
    <t>6.</t>
  </si>
  <si>
    <t>6.1.</t>
  </si>
  <si>
    <t>Забезпечення діяльності інших закладів у сфері освіти</t>
  </si>
  <si>
    <t>Розподіл джерел фінансування:</t>
  </si>
  <si>
    <t>за рахунок коштів бюджету Чорноморської міської територіальної громади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</si>
  <si>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</si>
  <si>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</si>
  <si>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Багатопрофільна стаціонарна медична допомога населенню</t>
  </si>
  <si>
    <t>Відділ культури</t>
  </si>
  <si>
    <t xml:space="preserve">за рахунок залишку коштів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</si>
  <si>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</si>
  <si>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</si>
  <si>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Субвенція з місцевого бюджету державному бюджету на виконання програм соціально-економічного розвитку регіонів / резерв коштів </t>
  </si>
  <si>
    <t>Оплата праці з нарахуваннями</t>
  </si>
  <si>
    <t>7.</t>
  </si>
  <si>
    <t xml:space="preserve">за рахунок субвенцій </t>
  </si>
  <si>
    <t>3.2.</t>
  </si>
  <si>
    <t>Ольга ЯКОВЕНКО</t>
  </si>
  <si>
    <t>Служба у справах дітей</t>
  </si>
  <si>
    <t>9.3.</t>
  </si>
  <si>
    <t>5.2.</t>
  </si>
  <si>
    <t>Стоматологічна допомога населенню</t>
  </si>
  <si>
    <t xml:space="preserve">За рахунок доходів/субвенцій </t>
  </si>
  <si>
    <t>Оплата комунальних послуг</t>
  </si>
  <si>
    <r>
      <t xml:space="preserve">Керівництво і управління у відповідній сфері у містах (місті Києві), селищах, селах, територіальних громадах / </t>
    </r>
    <r>
      <rPr>
        <sz val="12"/>
        <color theme="1"/>
        <rFont val="Times New Roman"/>
        <family val="1"/>
        <charset val="204"/>
      </rPr>
      <t>оплата послуг (крім комунальних)</t>
    </r>
  </si>
  <si>
    <t>4060</t>
  </si>
  <si>
    <t>Забезпечення діяльності палаців i будинків культури, клубів, центрів дозвілля та iнших клубних закладів</t>
  </si>
  <si>
    <t>бюджет розвитку</t>
  </si>
  <si>
    <t xml:space="preserve">          спеціальний фонд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</si>
  <si>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</si>
  <si>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лист №14086 від 08.12.2025, внесення змін до програми в частині уточнення назви</t>
  </si>
  <si>
    <r>
      <t xml:space="preserve">Капітальний ремонт (технічне переоснащення) частини внутрішньобудинкової </t>
    </r>
    <r>
      <rPr>
        <b/>
        <i/>
        <sz val="12"/>
        <color theme="1"/>
        <rFont val="Times New Roman"/>
        <family val="1"/>
        <charset val="204"/>
      </rPr>
      <t xml:space="preserve">зливової </t>
    </r>
    <r>
      <rPr>
        <i/>
        <sz val="12"/>
        <color theme="1"/>
        <rFont val="Times New Roman"/>
        <family val="1"/>
        <charset val="204"/>
      </rPr>
      <t xml:space="preserve">каналізації, </t>
    </r>
    <r>
      <rPr>
        <b/>
        <i/>
        <sz val="12"/>
        <color theme="1"/>
        <rFont val="Times New Roman"/>
        <family val="1"/>
        <charset val="204"/>
      </rPr>
      <t>систем</t>
    </r>
    <r>
      <rPr>
        <i/>
        <sz val="12"/>
        <color theme="1"/>
        <rFont val="Times New Roman"/>
        <family val="1"/>
        <charset val="204"/>
      </rPr>
      <t xml:space="preserve">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  </r>
  </si>
  <si>
    <t>лист 14379 від 12.12.2025</t>
  </si>
  <si>
    <t>1.3.</t>
  </si>
  <si>
    <t>Забезпечення роботи стоматологічної поліклініки в умовах стабілізаційних та аварійних відключень електроенергії в період правового режиму воєнного стану - придбання пально-мастильних матеріалів для роботи генератора</t>
  </si>
  <si>
    <t>Встановлення генераторів в Чорноморських ліцеях № 4 та № 6 (загальний фонд)</t>
  </si>
  <si>
    <t>Встановлення генераторів в Чорноморських ліцеях № 4, № 6  Чорноморської міської ради Одеського району Одеської області (розробка проектно-кошторисної документації) (бюджет розвитку)</t>
  </si>
  <si>
    <t>Технічне обслуговування генераторів (загальний фонд)</t>
  </si>
  <si>
    <t>Поточний ремонт та встановлення Модуля автовводу резерву (блок) АВР DKG-175 (Авто перемикач навантаження) у тепловому пункті Малодолинського ЗЗСО (загальний фонд)</t>
  </si>
  <si>
    <t>Поточний ремонт насосів подачі холодної води, зі встановленням циркулярного насосу контуру вентиляції теплового пункту та встановленням термостату котлової води для газового котла № 1 топкової № 4 Олександрівського ЗЗСО (загальний фонд)</t>
  </si>
  <si>
    <t>Послуги з харчування/економія (загальний фонд)</t>
  </si>
  <si>
    <t>лист 14499 від 16.12.2025</t>
  </si>
  <si>
    <t>Встановлення генератору в Чорноморському ЗДО № 4 (загальний фонд)</t>
  </si>
  <si>
    <t>Придбання кабелю для встановлення генератору в Чорноморському ЗДО № 4 (загальний фонд)</t>
  </si>
  <si>
    <t>Встановлення генераторів в Чорноморському закладі дошкільної освіти № 4 Чорноморської міської ради Одеського району Одеської області (бюджет розвитку)</t>
  </si>
  <si>
    <t>Придбання зарядних станцій (спеціальний  фонд)</t>
  </si>
  <si>
    <t>СФ (передача кошті)</t>
  </si>
  <si>
    <t>СФ (бюджет розвитку)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</si>
  <si>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 - СУБВЕНЦІЯ (загальний фонд)</t>
  </si>
  <si>
    <t>Оплата праці та нарахування на оплату праці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</si>
  <si>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 - СУБВЕНЦІЯ (передача до бюджету розвитку за рахунок доходів)</t>
  </si>
  <si>
    <t>оплата праці та  нарахування на оплату праці</t>
  </si>
  <si>
    <t>оплата послуг залишок невикористаних коштів</t>
  </si>
  <si>
    <t>лист 14487 від 16.12.2025</t>
  </si>
  <si>
    <t>лист 14440 від 15.12.2025</t>
  </si>
  <si>
    <t>Управління комунальної власності та земельних відносин</t>
  </si>
  <si>
    <t>0180</t>
  </si>
  <si>
    <t>Інша діяльність у сфері державного управління</t>
  </si>
  <si>
    <t>№13993 від 04.12.25</t>
  </si>
  <si>
    <t>Виготовлення звіту з незалежної оцінки майна</t>
  </si>
  <si>
    <t>Виготовлення технічної документації</t>
  </si>
  <si>
    <t>7650</t>
  </si>
  <si>
    <t>Проведення експертної грошової оцінки земельної ділянки чи права на неї</t>
  </si>
  <si>
    <t>№14060 від 05.12.25</t>
  </si>
  <si>
    <r>
      <t xml:space="preserve">Оплата послуг з поведення експертної оцінки земельної ділянки за рахунок авансового внеску, згідно рішення ЧМР від 11.11.2025 № 979/25-VIII "Про надання дозволу на продаж Злобіну Р.В. земельної ділянки площею 0,0800 га за адресою: Одеська область, Одеський район, місто Чорноморськ, вулиця Промислова, 14 та проведення її експертної грошової оцінки" </t>
    </r>
    <r>
      <rPr>
        <b/>
        <i/>
        <sz val="12"/>
        <rFont val="Times New Roman"/>
        <family val="1"/>
        <charset val="204"/>
      </rPr>
      <t>(бюджет розвитку)</t>
    </r>
  </si>
  <si>
    <t>8240</t>
  </si>
  <si>
    <t>Заходи та роботи з територіальної оборони</t>
  </si>
  <si>
    <t>Оплата електроенергії БП "Шкільний" за адресою м.Чорноморськ, вул.Шевченка, 2</t>
  </si>
  <si>
    <t>6.2.</t>
  </si>
  <si>
    <t>6.3.</t>
  </si>
  <si>
    <t>лист №ВХ-6375-25 від 12.12.2025</t>
  </si>
  <si>
    <t>лист №ВХ-6345-25 від 11.12.2025</t>
  </si>
  <si>
    <t>Матеріально-технічне забезпечення в/ч А2800 (направлено на погодження до ООДА 15.12.2025 №3606-2025)</t>
  </si>
  <si>
    <t>Матеріально-технічне забезпечення в/ч А2238 (направлено на погодження до ООДА 17.12.2025 )</t>
  </si>
  <si>
    <t>БР (передача коштів)</t>
  </si>
  <si>
    <t>в т.ч. за рахунок доходів</t>
  </si>
  <si>
    <t>передачі коштів</t>
  </si>
  <si>
    <t>за рахунок доходів до бюджету розвитку</t>
  </si>
  <si>
    <t xml:space="preserve">Придбання медикаментів - "мінус" 596 105 грн;
Послуги по лабораторним дослідженняи - "мінус" 66 051 грн;
Послуги з технічного обслуговування систем пожежної сигналізації - "мінус" 44 606,90 грн
</t>
  </si>
  <si>
    <t>придбання предметів, матеріалів, обладнання та інвентарю для виконання норм по утилізації відходів - "плюс" 496 561 грн;
Придбання м'якого інвентарю - "плюс" 99 544 грн;
Монтаж та комплекс пусконаладжувальних послуг з встановленням систем відеоспостереження - "плюс" 99 437,90 грн;
Послуги з дезінсекції та дератизації - "плюс" 11 220 грн</t>
  </si>
  <si>
    <t xml:space="preserve">лист №14497 від 16.12.2025, перерозподіл видатків в межах заходів програми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</si>
</sst>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0" fontId="3" fillId="3" borderId="1" xfId="0" quotePrefix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3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49" fontId="2" fillId="3" borderId="2" xfId="0" applyNumberFormat="1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4" fontId="1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Обычный 9" xfId="1"/>
    <cellStyle name="Обычный_дод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abSelected="1" view="pageBreakPreview" zoomScale="55" zoomScaleNormal="100" zoomScaleSheetLayoutView="55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8.88671875" defaultRowHeight="15.6" x14ac:dyDescent="0.3"/>
  <cols>
    <col min="1" max="1" width="5.33203125" style="10" customWidth="1"/>
    <col min="2" max="2" width="13" style="9" customWidth="1"/>
    <col min="3" max="3" width="64.5546875" style="11" customWidth="1"/>
    <col min="4" max="4" width="17.88671875" style="11" customWidth="1"/>
    <col min="5" max="5" width="17" style="11" customWidth="1"/>
    <col min="6" max="9" width="17.33203125" style="11" customWidth="1"/>
    <col min="10" max="10" width="17.88671875" style="11" customWidth="1"/>
    <col min="11" max="11" width="16.6640625" style="11" customWidth="1"/>
    <col min="12" max="12" width="16.44140625" style="1" bestFit="1" customWidth="1"/>
    <col min="13" max="16384" width="8.88671875" style="1"/>
  </cols>
  <sheetData>
    <row r="1" spans="1:12" x14ac:dyDescent="0.3">
      <c r="A1" s="10" t="s">
        <v>15</v>
      </c>
      <c r="K1" s="29"/>
    </row>
    <row r="2" spans="1:12" ht="25.95" customHeight="1" x14ac:dyDescent="0.3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2" ht="68.400000000000006" customHeight="1" x14ac:dyDescent="0.3">
      <c r="A4" s="99" t="s">
        <v>10</v>
      </c>
      <c r="B4" s="100"/>
      <c r="C4" s="99" t="s">
        <v>15</v>
      </c>
      <c r="D4" s="99" t="s">
        <v>9</v>
      </c>
      <c r="E4" s="99" t="s">
        <v>16</v>
      </c>
      <c r="F4" s="99"/>
      <c r="G4" s="101" t="s">
        <v>52</v>
      </c>
      <c r="H4" s="102"/>
      <c r="I4" s="103"/>
      <c r="J4" s="99" t="s">
        <v>39</v>
      </c>
      <c r="K4" s="99"/>
      <c r="L4" s="37"/>
    </row>
    <row r="5" spans="1:12" s="2" customFormat="1" ht="46.8" x14ac:dyDescent="0.3">
      <c r="A5" s="99"/>
      <c r="B5" s="100"/>
      <c r="C5" s="99"/>
      <c r="D5" s="99"/>
      <c r="E5" s="5" t="s">
        <v>17</v>
      </c>
      <c r="F5" s="5" t="s">
        <v>18</v>
      </c>
      <c r="G5" s="5" t="s">
        <v>17</v>
      </c>
      <c r="H5" s="78" t="s">
        <v>76</v>
      </c>
      <c r="I5" s="78" t="s">
        <v>77</v>
      </c>
      <c r="J5" s="5" t="s">
        <v>17</v>
      </c>
      <c r="K5" s="5" t="s">
        <v>104</v>
      </c>
    </row>
    <row r="6" spans="1:12" s="19" customFormat="1" ht="17.399999999999999" x14ac:dyDescent="0.3">
      <c r="A6" s="31" t="s">
        <v>0</v>
      </c>
      <c r="B6" s="18"/>
      <c r="C6" s="32" t="s">
        <v>1</v>
      </c>
      <c r="D6" s="25">
        <f>SUM(E6:K6)</f>
        <v>0</v>
      </c>
      <c r="E6" s="25">
        <f>E7+E12+E14</f>
        <v>0</v>
      </c>
      <c r="F6" s="25">
        <f t="shared" ref="F6:K6" si="0">F7+F12+F14</f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</row>
    <row r="7" spans="1:12" s="8" customFormat="1" ht="31.2" x14ac:dyDescent="0.3">
      <c r="A7" s="33" t="s">
        <v>11</v>
      </c>
      <c r="B7" s="17">
        <v>2010</v>
      </c>
      <c r="C7" s="28" t="s">
        <v>37</v>
      </c>
      <c r="D7" s="6">
        <f t="shared" ref="D7" si="1">SUM(E7:K7)</f>
        <v>0</v>
      </c>
      <c r="E7" s="7">
        <f>SUM(E8:E11)</f>
        <v>0</v>
      </c>
      <c r="F7" s="7">
        <f>SUM(F8:F9)</f>
        <v>0</v>
      </c>
      <c r="G7" s="7"/>
      <c r="H7" s="7"/>
      <c r="I7" s="7"/>
      <c r="J7" s="7"/>
      <c r="K7" s="7"/>
    </row>
    <row r="8" spans="1:12" s="20" customFormat="1" ht="140.4" customHeight="1" x14ac:dyDescent="0.3">
      <c r="A8" s="34"/>
      <c r="B8" s="104" t="s">
        <v>60</v>
      </c>
      <c r="C8" s="44" t="s">
        <v>59</v>
      </c>
      <c r="D8" s="36">
        <f t="shared" ref="D8:D11" si="2">SUM(E8:K8)</f>
        <v>-640277</v>
      </c>
      <c r="E8" s="38"/>
      <c r="F8" s="36">
        <v>-640277</v>
      </c>
      <c r="G8" s="36"/>
      <c r="H8" s="36"/>
      <c r="I8" s="36"/>
      <c r="J8" s="36"/>
      <c r="K8" s="36"/>
    </row>
    <row r="9" spans="1:12" s="20" customFormat="1" ht="109.8" x14ac:dyDescent="0.3">
      <c r="A9" s="34"/>
      <c r="B9" s="105"/>
      <c r="C9" s="44" t="s">
        <v>61</v>
      </c>
      <c r="D9" s="36">
        <f t="shared" si="2"/>
        <v>640277</v>
      </c>
      <c r="E9" s="38"/>
      <c r="F9" s="36">
        <v>640277</v>
      </c>
      <c r="G9" s="36"/>
      <c r="H9" s="36"/>
      <c r="I9" s="36"/>
      <c r="J9" s="36"/>
      <c r="K9" s="36"/>
    </row>
    <row r="10" spans="1:12" s="20" customFormat="1" ht="66" customHeight="1" x14ac:dyDescent="0.3">
      <c r="A10" s="34"/>
      <c r="B10" s="104" t="s">
        <v>110</v>
      </c>
      <c r="C10" s="112" t="s">
        <v>108</v>
      </c>
      <c r="D10" s="36">
        <f t="shared" si="2"/>
        <v>-706762.9</v>
      </c>
      <c r="E10" s="38">
        <v>-706762.9</v>
      </c>
      <c r="F10" s="36"/>
      <c r="G10" s="36"/>
      <c r="H10" s="36"/>
      <c r="I10" s="36"/>
      <c r="J10" s="36"/>
      <c r="K10" s="36"/>
    </row>
    <row r="11" spans="1:12" s="20" customFormat="1" ht="109.2" x14ac:dyDescent="0.3">
      <c r="A11" s="34"/>
      <c r="B11" s="105"/>
      <c r="C11" s="113" t="s">
        <v>109</v>
      </c>
      <c r="D11" s="36">
        <f t="shared" si="2"/>
        <v>706762.9</v>
      </c>
      <c r="E11" s="38">
        <v>706762.9</v>
      </c>
      <c r="F11" s="36"/>
      <c r="G11" s="36"/>
      <c r="H11" s="36"/>
      <c r="I11" s="36"/>
      <c r="J11" s="36"/>
      <c r="K11" s="36"/>
    </row>
    <row r="12" spans="1:12" s="8" customFormat="1" x14ac:dyDescent="0.3">
      <c r="A12" s="33" t="s">
        <v>23</v>
      </c>
      <c r="B12" s="17">
        <v>2100</v>
      </c>
      <c r="C12" s="75" t="s">
        <v>51</v>
      </c>
      <c r="D12" s="7">
        <f>SUM(E12:K12)</f>
        <v>-98000</v>
      </c>
      <c r="E12" s="7">
        <f>SUM(E13:E13)</f>
        <v>-98000</v>
      </c>
      <c r="F12" s="7">
        <f>SUM(F13:F13)</f>
        <v>0</v>
      </c>
      <c r="G12" s="7"/>
      <c r="H12" s="7"/>
      <c r="I12" s="7"/>
      <c r="J12" s="7"/>
      <c r="K12" s="7"/>
    </row>
    <row r="13" spans="1:12" s="20" customFormat="1" ht="24" customHeight="1" x14ac:dyDescent="0.3">
      <c r="A13" s="34"/>
      <c r="B13" s="83" t="s">
        <v>62</v>
      </c>
      <c r="C13" s="44" t="s">
        <v>53</v>
      </c>
      <c r="D13" s="36">
        <f>SUM(E13:K13)</f>
        <v>-98000</v>
      </c>
      <c r="E13" s="38">
        <v>-98000</v>
      </c>
      <c r="F13" s="36"/>
      <c r="G13" s="36"/>
      <c r="H13" s="36"/>
      <c r="I13" s="36"/>
      <c r="J13" s="36"/>
      <c r="K13" s="36"/>
    </row>
    <row r="14" spans="1:12" s="8" customFormat="1" ht="31.2" x14ac:dyDescent="0.3">
      <c r="A14" s="33" t="s">
        <v>63</v>
      </c>
      <c r="B14" s="17">
        <v>8110</v>
      </c>
      <c r="C14" s="40" t="s">
        <v>36</v>
      </c>
      <c r="D14" s="7">
        <f t="shared" ref="D14:D28" si="3">SUM(E14:K14)</f>
        <v>98000</v>
      </c>
      <c r="E14" s="41">
        <f>SUM(E15:E15)</f>
        <v>98000</v>
      </c>
      <c r="F14" s="41">
        <f>SUM(F15:F15)</f>
        <v>0</v>
      </c>
      <c r="G14" s="7"/>
      <c r="H14" s="7"/>
      <c r="I14" s="7"/>
      <c r="J14" s="7"/>
      <c r="K14" s="7"/>
    </row>
    <row r="15" spans="1:12" s="20" customFormat="1" ht="62.4" x14ac:dyDescent="0.3">
      <c r="A15" s="34"/>
      <c r="B15" s="83" t="s">
        <v>62</v>
      </c>
      <c r="C15" s="30" t="s">
        <v>64</v>
      </c>
      <c r="D15" s="36">
        <f t="shared" si="3"/>
        <v>98000</v>
      </c>
      <c r="E15" s="38">
        <v>98000</v>
      </c>
      <c r="F15" s="36"/>
      <c r="G15" s="36"/>
      <c r="H15" s="36"/>
      <c r="I15" s="36"/>
      <c r="J15" s="36"/>
      <c r="K15" s="36"/>
    </row>
    <row r="16" spans="1:12" s="19" customFormat="1" ht="17.399999999999999" x14ac:dyDescent="0.3">
      <c r="A16" s="31" t="s">
        <v>2</v>
      </c>
      <c r="B16" s="18"/>
      <c r="C16" s="32" t="s">
        <v>3</v>
      </c>
      <c r="D16" s="25">
        <f t="shared" si="3"/>
        <v>0</v>
      </c>
      <c r="E16" s="25">
        <f>E17+E22+E29</f>
        <v>500010</v>
      </c>
      <c r="F16" s="25">
        <f t="shared" ref="F16:K16" si="4">F17+F22+F29</f>
        <v>-500010</v>
      </c>
      <c r="G16" s="25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</row>
    <row r="17" spans="1:12" s="8" customFormat="1" ht="17.399999999999999" customHeight="1" x14ac:dyDescent="0.3">
      <c r="A17" s="33" t="s">
        <v>12</v>
      </c>
      <c r="B17" s="39">
        <v>1010</v>
      </c>
      <c r="C17" s="28" t="s">
        <v>24</v>
      </c>
      <c r="D17" s="7">
        <f t="shared" si="3"/>
        <v>114999</v>
      </c>
      <c r="E17" s="7">
        <f>SUM(E18:E21)</f>
        <v>314999</v>
      </c>
      <c r="F17" s="7">
        <f>SUM(F18:F21)</f>
        <v>-200000</v>
      </c>
      <c r="G17" s="7"/>
      <c r="H17" s="7"/>
      <c r="I17" s="7"/>
      <c r="J17" s="7"/>
      <c r="K17" s="7"/>
    </row>
    <row r="18" spans="1:12" s="20" customFormat="1" ht="31.2" x14ac:dyDescent="0.3">
      <c r="A18" s="34"/>
      <c r="B18" s="106" t="s">
        <v>71</v>
      </c>
      <c r="C18" s="30" t="s">
        <v>72</v>
      </c>
      <c r="D18" s="36">
        <f t="shared" si="3"/>
        <v>200000</v>
      </c>
      <c r="E18" s="36">
        <v>200000</v>
      </c>
      <c r="F18" s="36"/>
      <c r="G18" s="36"/>
      <c r="H18" s="36"/>
      <c r="I18" s="36"/>
      <c r="J18" s="36"/>
      <c r="K18" s="36"/>
    </row>
    <row r="19" spans="1:12" s="8" customFormat="1" ht="31.2" x14ac:dyDescent="0.3">
      <c r="A19" s="33"/>
      <c r="B19" s="107"/>
      <c r="C19" s="30" t="s">
        <v>73</v>
      </c>
      <c r="D19" s="36">
        <f t="shared" si="3"/>
        <v>99999</v>
      </c>
      <c r="E19" s="38">
        <v>99999</v>
      </c>
      <c r="F19" s="7"/>
      <c r="G19" s="7"/>
      <c r="H19" s="7"/>
      <c r="I19" s="7"/>
      <c r="J19" s="7"/>
      <c r="K19" s="7"/>
    </row>
    <row r="20" spans="1:12" s="8" customFormat="1" x14ac:dyDescent="0.3">
      <c r="A20" s="33"/>
      <c r="B20" s="107"/>
      <c r="C20" s="30" t="s">
        <v>67</v>
      </c>
      <c r="D20" s="36">
        <f t="shared" si="3"/>
        <v>15000</v>
      </c>
      <c r="E20" s="38">
        <v>15000</v>
      </c>
      <c r="F20" s="7"/>
      <c r="G20" s="7"/>
      <c r="H20" s="7"/>
      <c r="I20" s="7"/>
      <c r="J20" s="7"/>
      <c r="K20" s="7"/>
    </row>
    <row r="21" spans="1:12" s="8" customFormat="1" ht="46.8" x14ac:dyDescent="0.3">
      <c r="A21" s="33"/>
      <c r="B21" s="107"/>
      <c r="C21" s="84" t="s">
        <v>74</v>
      </c>
      <c r="D21" s="36">
        <f t="shared" si="3"/>
        <v>-200000</v>
      </c>
      <c r="E21" s="38"/>
      <c r="F21" s="54">
        <v>-200000</v>
      </c>
      <c r="G21" s="7"/>
      <c r="H21" s="7"/>
      <c r="I21" s="7"/>
      <c r="J21" s="7"/>
      <c r="K21" s="7"/>
    </row>
    <row r="22" spans="1:12" s="8" customFormat="1" ht="31.2" x14ac:dyDescent="0.3">
      <c r="A22" s="33" t="s">
        <v>25</v>
      </c>
      <c r="B22" s="39">
        <v>1021</v>
      </c>
      <c r="C22" s="28" t="s">
        <v>35</v>
      </c>
      <c r="D22" s="7">
        <f t="shared" si="3"/>
        <v>-214989</v>
      </c>
      <c r="E22" s="41">
        <f>SUM(E23:E28)</f>
        <v>185011</v>
      </c>
      <c r="F22" s="41">
        <f>SUM(F23:F28)</f>
        <v>-400000</v>
      </c>
      <c r="G22" s="7"/>
      <c r="H22" s="7"/>
      <c r="I22" s="7"/>
      <c r="J22" s="7"/>
      <c r="K22" s="7"/>
    </row>
    <row r="23" spans="1:12" s="20" customFormat="1" ht="31.2" customHeight="1" x14ac:dyDescent="0.3">
      <c r="A23" s="34"/>
      <c r="B23" s="106" t="s">
        <v>71</v>
      </c>
      <c r="C23" s="84" t="s">
        <v>65</v>
      </c>
      <c r="D23" s="36">
        <f t="shared" si="3"/>
        <v>400000</v>
      </c>
      <c r="E23" s="36">
        <v>400000</v>
      </c>
      <c r="F23" s="36"/>
      <c r="G23" s="36"/>
      <c r="H23" s="36"/>
      <c r="I23" s="36"/>
      <c r="J23" s="36"/>
      <c r="K23" s="36"/>
    </row>
    <row r="24" spans="1:12" s="8" customFormat="1" ht="62.4" x14ac:dyDescent="0.3">
      <c r="A24" s="33"/>
      <c r="B24" s="107"/>
      <c r="C24" s="76" t="s">
        <v>66</v>
      </c>
      <c r="D24" s="36">
        <f t="shared" si="3"/>
        <v>-400000</v>
      </c>
      <c r="E24" s="38"/>
      <c r="F24" s="38">
        <v>-400000</v>
      </c>
      <c r="G24" s="36"/>
      <c r="H24" s="36"/>
      <c r="I24" s="36"/>
      <c r="J24" s="36"/>
      <c r="K24" s="36"/>
    </row>
    <row r="25" spans="1:12" s="8" customFormat="1" x14ac:dyDescent="0.3">
      <c r="A25" s="33"/>
      <c r="B25" s="107"/>
      <c r="C25" s="30" t="s">
        <v>67</v>
      </c>
      <c r="D25" s="36">
        <f t="shared" si="3"/>
        <v>30000</v>
      </c>
      <c r="E25" s="38">
        <v>30000</v>
      </c>
      <c r="F25" s="38"/>
      <c r="G25" s="36"/>
      <c r="H25" s="36"/>
      <c r="I25" s="36"/>
      <c r="J25" s="36"/>
      <c r="K25" s="36"/>
    </row>
    <row r="26" spans="1:12" s="8" customFormat="1" ht="46.8" x14ac:dyDescent="0.3">
      <c r="A26" s="33"/>
      <c r="B26" s="85"/>
      <c r="C26" s="30" t="s">
        <v>68</v>
      </c>
      <c r="D26" s="36">
        <f t="shared" si="3"/>
        <v>11000</v>
      </c>
      <c r="E26" s="38">
        <v>11000</v>
      </c>
      <c r="F26" s="38"/>
      <c r="G26" s="36"/>
      <c r="H26" s="36"/>
      <c r="I26" s="36"/>
      <c r="J26" s="36"/>
      <c r="K26" s="36"/>
    </row>
    <row r="27" spans="1:12" s="8" customFormat="1" ht="78" x14ac:dyDescent="0.3">
      <c r="A27" s="33"/>
      <c r="B27" s="85"/>
      <c r="C27" s="30" t="s">
        <v>69</v>
      </c>
      <c r="D27" s="36">
        <f t="shared" si="3"/>
        <v>90000</v>
      </c>
      <c r="E27" s="38">
        <v>90000</v>
      </c>
      <c r="F27" s="38"/>
      <c r="G27" s="36"/>
      <c r="H27" s="36"/>
      <c r="I27" s="36"/>
      <c r="J27" s="36"/>
      <c r="K27" s="36"/>
    </row>
    <row r="28" spans="1:12" s="8" customFormat="1" x14ac:dyDescent="0.3">
      <c r="A28" s="33"/>
      <c r="B28" s="85"/>
      <c r="C28" s="30" t="s">
        <v>70</v>
      </c>
      <c r="D28" s="36">
        <f t="shared" si="3"/>
        <v>-345989</v>
      </c>
      <c r="E28" s="38">
        <v>-345989</v>
      </c>
      <c r="F28" s="38"/>
      <c r="G28" s="36"/>
      <c r="H28" s="36"/>
      <c r="I28" s="36"/>
      <c r="J28" s="36"/>
      <c r="K28" s="36"/>
    </row>
    <row r="29" spans="1:12" s="8" customFormat="1" x14ac:dyDescent="0.3">
      <c r="A29" s="33" t="s">
        <v>26</v>
      </c>
      <c r="B29" s="82">
        <v>1141</v>
      </c>
      <c r="C29" s="71" t="s">
        <v>32</v>
      </c>
      <c r="D29" s="7">
        <f t="shared" ref="D29:D41" si="5">SUM(E29:K29)</f>
        <v>99990</v>
      </c>
      <c r="E29" s="73">
        <f>SUM(E30:E30)</f>
        <v>0</v>
      </c>
      <c r="F29" s="73">
        <f>SUM(F30:F30)</f>
        <v>99990</v>
      </c>
      <c r="G29" s="73"/>
      <c r="H29" s="73"/>
      <c r="I29" s="73"/>
      <c r="J29" s="36"/>
      <c r="K29" s="36"/>
    </row>
    <row r="30" spans="1:12" s="20" customFormat="1" ht="48.6" customHeight="1" x14ac:dyDescent="0.3">
      <c r="A30" s="34"/>
      <c r="B30" s="81" t="s">
        <v>71</v>
      </c>
      <c r="C30" s="30" t="s">
        <v>75</v>
      </c>
      <c r="D30" s="36">
        <f t="shared" si="5"/>
        <v>99990</v>
      </c>
      <c r="E30" s="77"/>
      <c r="F30" s="77">
        <v>99990</v>
      </c>
      <c r="G30" s="77"/>
      <c r="H30" s="77"/>
      <c r="I30" s="77"/>
      <c r="J30" s="36"/>
      <c r="K30" s="36"/>
    </row>
    <row r="31" spans="1:12" s="19" customFormat="1" ht="17.399999999999999" x14ac:dyDescent="0.3">
      <c r="A31" s="31" t="s">
        <v>4</v>
      </c>
      <c r="B31" s="18"/>
      <c r="C31" s="32" t="s">
        <v>27</v>
      </c>
      <c r="D31" s="25">
        <f t="shared" si="5"/>
        <v>8036055</v>
      </c>
      <c r="E31" s="25">
        <f>E32+E34</f>
        <v>0</v>
      </c>
      <c r="F31" s="25">
        <f t="shared" ref="F31:K31" si="6">F32+F34</f>
        <v>0</v>
      </c>
      <c r="G31" s="25">
        <f t="shared" si="6"/>
        <v>100000</v>
      </c>
      <c r="H31" s="25">
        <f t="shared" si="6"/>
        <v>7936055</v>
      </c>
      <c r="I31" s="25">
        <f t="shared" si="6"/>
        <v>0</v>
      </c>
      <c r="J31" s="25">
        <f t="shared" si="6"/>
        <v>0</v>
      </c>
      <c r="K31" s="25">
        <f t="shared" si="6"/>
        <v>0</v>
      </c>
      <c r="L31" s="43"/>
    </row>
    <row r="32" spans="1:12" s="52" customFormat="1" ht="78" x14ac:dyDescent="0.3">
      <c r="A32" s="33" t="s">
        <v>13</v>
      </c>
      <c r="B32" s="17">
        <v>3193</v>
      </c>
      <c r="C32" s="40" t="s">
        <v>78</v>
      </c>
      <c r="D32" s="7">
        <f>D33</f>
        <v>100000</v>
      </c>
      <c r="E32" s="7">
        <f t="shared" ref="E32:K32" si="7">E33</f>
        <v>0</v>
      </c>
      <c r="F32" s="7">
        <f t="shared" si="7"/>
        <v>0</v>
      </c>
      <c r="G32" s="7">
        <f t="shared" si="7"/>
        <v>100000</v>
      </c>
      <c r="H32" s="7">
        <f t="shared" si="7"/>
        <v>0</v>
      </c>
      <c r="I32" s="7">
        <f t="shared" si="7"/>
        <v>0</v>
      </c>
      <c r="J32" s="7">
        <f t="shared" si="7"/>
        <v>0</v>
      </c>
      <c r="K32" s="7">
        <f t="shared" si="7"/>
        <v>0</v>
      </c>
    </row>
    <row r="33" spans="1:12" s="20" customFormat="1" x14ac:dyDescent="0.3">
      <c r="A33" s="55"/>
      <c r="B33" s="62"/>
      <c r="C33" s="57" t="s">
        <v>79</v>
      </c>
      <c r="D33" s="54">
        <f>E33+F33+G33+H33+I33+J33+K33</f>
        <v>100000</v>
      </c>
      <c r="E33" s="54"/>
      <c r="F33" s="54"/>
      <c r="G33" s="36">
        <v>100000</v>
      </c>
      <c r="H33" s="36"/>
      <c r="I33" s="36"/>
      <c r="J33" s="36"/>
      <c r="K33" s="36"/>
    </row>
    <row r="34" spans="1:12" s="52" customFormat="1" ht="312" x14ac:dyDescent="0.3">
      <c r="A34" s="33" t="s">
        <v>46</v>
      </c>
      <c r="B34" s="17">
        <v>3225</v>
      </c>
      <c r="C34" s="75" t="s">
        <v>80</v>
      </c>
      <c r="D34" s="7">
        <f t="shared" si="5"/>
        <v>7936055</v>
      </c>
      <c r="E34" s="7"/>
      <c r="F34" s="7"/>
      <c r="G34" s="7"/>
      <c r="H34" s="7">
        <v>7936055</v>
      </c>
      <c r="I34" s="7"/>
      <c r="J34" s="7"/>
      <c r="K34" s="7"/>
    </row>
    <row r="35" spans="1:12" s="19" customFormat="1" ht="17.399999999999999" x14ac:dyDescent="0.3">
      <c r="A35" s="31" t="s">
        <v>7</v>
      </c>
      <c r="B35" s="18"/>
      <c r="C35" s="32" t="s">
        <v>48</v>
      </c>
      <c r="D35" s="25">
        <f t="shared" si="5"/>
        <v>0</v>
      </c>
      <c r="E35" s="25">
        <f>E36</f>
        <v>0</v>
      </c>
      <c r="F35" s="25">
        <f t="shared" ref="F35:K35" si="8">F36</f>
        <v>0</v>
      </c>
      <c r="G35" s="25">
        <f t="shared" si="8"/>
        <v>0</v>
      </c>
      <c r="H35" s="25">
        <f t="shared" si="8"/>
        <v>0</v>
      </c>
      <c r="I35" s="25">
        <f t="shared" si="8"/>
        <v>0</v>
      </c>
      <c r="J35" s="25">
        <f t="shared" si="8"/>
        <v>0</v>
      </c>
      <c r="K35" s="25">
        <f t="shared" si="8"/>
        <v>0</v>
      </c>
      <c r="L35" s="43"/>
    </row>
    <row r="36" spans="1:12" s="8" customFormat="1" ht="46.8" x14ac:dyDescent="0.3">
      <c r="A36" s="33" t="s">
        <v>14</v>
      </c>
      <c r="B36" s="70" t="s">
        <v>40</v>
      </c>
      <c r="C36" s="28" t="s">
        <v>54</v>
      </c>
      <c r="D36" s="7">
        <f>SUM(E36:K36)</f>
        <v>0</v>
      </c>
      <c r="E36" s="7">
        <f>E37+E38</f>
        <v>0</v>
      </c>
      <c r="F36" s="7"/>
      <c r="G36" s="7"/>
      <c r="H36" s="7"/>
      <c r="I36" s="7"/>
      <c r="J36" s="7"/>
      <c r="K36" s="7"/>
    </row>
    <row r="37" spans="1:12" s="58" customFormat="1" ht="21" customHeight="1" x14ac:dyDescent="0.3">
      <c r="A37" s="55"/>
      <c r="B37" s="108" t="s">
        <v>83</v>
      </c>
      <c r="C37" s="50" t="s">
        <v>81</v>
      </c>
      <c r="D37" s="36">
        <f t="shared" ref="D37:D38" si="9">SUM(E37:K37)</f>
        <v>10000</v>
      </c>
      <c r="E37" s="54">
        <v>10000</v>
      </c>
      <c r="F37" s="54"/>
      <c r="G37" s="54"/>
      <c r="H37" s="54"/>
      <c r="I37" s="54"/>
      <c r="J37" s="54"/>
      <c r="K37" s="54"/>
    </row>
    <row r="38" spans="1:12" s="58" customFormat="1" ht="30.6" customHeight="1" x14ac:dyDescent="0.3">
      <c r="A38" s="55"/>
      <c r="B38" s="109"/>
      <c r="C38" s="50" t="s">
        <v>82</v>
      </c>
      <c r="D38" s="36">
        <f t="shared" si="9"/>
        <v>-10000</v>
      </c>
      <c r="E38" s="54">
        <v>-10000</v>
      </c>
      <c r="F38" s="54"/>
      <c r="G38" s="54"/>
      <c r="H38" s="54"/>
      <c r="I38" s="54"/>
      <c r="J38" s="54"/>
      <c r="K38" s="54"/>
    </row>
    <row r="39" spans="1:12" s="19" customFormat="1" ht="17.399999999999999" x14ac:dyDescent="0.3">
      <c r="A39" s="31" t="s">
        <v>28</v>
      </c>
      <c r="B39" s="18"/>
      <c r="C39" s="32" t="s">
        <v>38</v>
      </c>
      <c r="D39" s="25">
        <f t="shared" si="5"/>
        <v>0</v>
      </c>
      <c r="E39" s="25">
        <f>E40+E42</f>
        <v>0</v>
      </c>
      <c r="F39" s="25">
        <f t="shared" ref="F39:K39" si="10">F40+F42</f>
        <v>0</v>
      </c>
      <c r="G39" s="25">
        <f t="shared" si="10"/>
        <v>0</v>
      </c>
      <c r="H39" s="25">
        <f t="shared" si="10"/>
        <v>0</v>
      </c>
      <c r="I39" s="25">
        <f t="shared" si="10"/>
        <v>0</v>
      </c>
      <c r="J39" s="25">
        <f t="shared" si="10"/>
        <v>0</v>
      </c>
      <c r="K39" s="25">
        <f t="shared" si="10"/>
        <v>0</v>
      </c>
      <c r="L39" s="43"/>
    </row>
    <row r="40" spans="1:12" s="8" customFormat="1" ht="31.2" x14ac:dyDescent="0.3">
      <c r="A40" s="33" t="s">
        <v>29</v>
      </c>
      <c r="B40" s="70" t="s">
        <v>40</v>
      </c>
      <c r="C40" s="28" t="s">
        <v>41</v>
      </c>
      <c r="D40" s="7">
        <f t="shared" si="5"/>
        <v>6500</v>
      </c>
      <c r="E40" s="7">
        <f>E41</f>
        <v>6500</v>
      </c>
      <c r="F40" s="7"/>
      <c r="G40" s="7"/>
      <c r="H40" s="7"/>
      <c r="I40" s="7"/>
      <c r="J40" s="7"/>
      <c r="K40" s="7"/>
    </row>
    <row r="41" spans="1:12" s="20" customFormat="1" ht="46.8" x14ac:dyDescent="0.3">
      <c r="A41" s="34"/>
      <c r="B41" s="74" t="s">
        <v>84</v>
      </c>
      <c r="C41" s="30" t="s">
        <v>43</v>
      </c>
      <c r="D41" s="36">
        <f t="shared" si="5"/>
        <v>6500</v>
      </c>
      <c r="E41" s="36">
        <v>6500</v>
      </c>
      <c r="F41" s="36"/>
      <c r="G41" s="36"/>
      <c r="H41" s="36"/>
      <c r="I41" s="36"/>
      <c r="J41" s="36"/>
      <c r="K41" s="36"/>
    </row>
    <row r="42" spans="1:12" s="8" customFormat="1" ht="31.2" x14ac:dyDescent="0.3">
      <c r="A42" s="33" t="s">
        <v>50</v>
      </c>
      <c r="B42" s="70" t="s">
        <v>55</v>
      </c>
      <c r="C42" s="42" t="s">
        <v>56</v>
      </c>
      <c r="D42" s="7">
        <f t="shared" ref="D42:D56" si="11">SUM(E42:K42)</f>
        <v>-6500</v>
      </c>
      <c r="E42" s="7">
        <f>SUM(E43:E43)</f>
        <v>-6500</v>
      </c>
      <c r="F42" s="7"/>
      <c r="G42" s="7"/>
      <c r="H42" s="7"/>
      <c r="I42" s="7"/>
      <c r="J42" s="7"/>
      <c r="K42" s="7"/>
    </row>
    <row r="43" spans="1:12" s="58" customFormat="1" ht="46.8" x14ac:dyDescent="0.3">
      <c r="A43" s="55"/>
      <c r="B43" s="80" t="s">
        <v>84</v>
      </c>
      <c r="C43" s="59" t="s">
        <v>43</v>
      </c>
      <c r="D43" s="54">
        <f t="shared" si="11"/>
        <v>-6500</v>
      </c>
      <c r="E43" s="54">
        <v>-6500</v>
      </c>
      <c r="F43" s="54"/>
      <c r="G43" s="54"/>
      <c r="H43" s="54"/>
      <c r="I43" s="54"/>
      <c r="J43" s="54"/>
      <c r="K43" s="54"/>
    </row>
    <row r="44" spans="1:12" s="19" customFormat="1" ht="34.799999999999997" x14ac:dyDescent="0.3">
      <c r="A44" s="31" t="s">
        <v>30</v>
      </c>
      <c r="B44" s="18"/>
      <c r="C44" s="32" t="s">
        <v>85</v>
      </c>
      <c r="D44" s="25">
        <f t="shared" si="11"/>
        <v>40000</v>
      </c>
      <c r="E44" s="25">
        <f>E45+E48+E50</f>
        <v>0</v>
      </c>
      <c r="F44" s="25">
        <f t="shared" ref="F44:K44" si="12">F45+F48+F50</f>
        <v>0</v>
      </c>
      <c r="G44" s="25">
        <f t="shared" si="12"/>
        <v>0</v>
      </c>
      <c r="H44" s="25">
        <f t="shared" si="12"/>
        <v>0</v>
      </c>
      <c r="I44" s="25">
        <f t="shared" si="12"/>
        <v>40000</v>
      </c>
      <c r="J44" s="25">
        <f t="shared" si="12"/>
        <v>0</v>
      </c>
      <c r="K44" s="25">
        <f t="shared" si="12"/>
        <v>0</v>
      </c>
    </row>
    <row r="45" spans="1:12" s="8" customFormat="1" x14ac:dyDescent="0.3">
      <c r="A45" s="33" t="s">
        <v>31</v>
      </c>
      <c r="B45" s="70" t="s">
        <v>86</v>
      </c>
      <c r="C45" s="28" t="s">
        <v>87</v>
      </c>
      <c r="D45" s="7">
        <f t="shared" si="11"/>
        <v>-40000</v>
      </c>
      <c r="E45" s="7">
        <f>E46+E47</f>
        <v>-40000</v>
      </c>
      <c r="F45" s="7"/>
      <c r="G45" s="7"/>
      <c r="H45" s="7"/>
      <c r="I45" s="7"/>
      <c r="J45" s="7"/>
      <c r="K45" s="7"/>
    </row>
    <row r="46" spans="1:12" s="20" customFormat="1" ht="15.6" customHeight="1" x14ac:dyDescent="0.3">
      <c r="A46" s="34"/>
      <c r="B46" s="110" t="s">
        <v>88</v>
      </c>
      <c r="C46" s="30" t="s">
        <v>89</v>
      </c>
      <c r="D46" s="36">
        <f t="shared" si="11"/>
        <v>-31000</v>
      </c>
      <c r="E46" s="36">
        <v>-31000</v>
      </c>
      <c r="F46" s="36"/>
      <c r="G46" s="36"/>
      <c r="H46" s="36"/>
      <c r="I46" s="36"/>
      <c r="J46" s="36"/>
      <c r="K46" s="36"/>
    </row>
    <row r="47" spans="1:12" s="8" customFormat="1" x14ac:dyDescent="0.3">
      <c r="A47" s="33"/>
      <c r="B47" s="111"/>
      <c r="C47" s="30" t="s">
        <v>90</v>
      </c>
      <c r="D47" s="54">
        <f t="shared" si="11"/>
        <v>-9000</v>
      </c>
      <c r="E47" s="53">
        <v>-9000</v>
      </c>
      <c r="F47" s="41"/>
      <c r="G47" s="41"/>
      <c r="H47" s="41"/>
      <c r="I47" s="41"/>
      <c r="J47" s="7"/>
      <c r="K47" s="7"/>
    </row>
    <row r="48" spans="1:12" s="52" customFormat="1" ht="31.2" x14ac:dyDescent="0.3">
      <c r="A48" s="33" t="s">
        <v>98</v>
      </c>
      <c r="B48" s="70" t="s">
        <v>91</v>
      </c>
      <c r="C48" s="71" t="s">
        <v>92</v>
      </c>
      <c r="D48" s="7">
        <f t="shared" si="11"/>
        <v>40000</v>
      </c>
      <c r="E48" s="41"/>
      <c r="F48" s="41"/>
      <c r="G48" s="41"/>
      <c r="H48" s="41"/>
      <c r="I48" s="41">
        <f>I49</f>
        <v>40000</v>
      </c>
      <c r="J48" s="7"/>
      <c r="K48" s="7"/>
    </row>
    <row r="49" spans="1:12" s="8" customFormat="1" ht="109.8" x14ac:dyDescent="0.3">
      <c r="A49" s="33"/>
      <c r="B49" s="86" t="s">
        <v>93</v>
      </c>
      <c r="C49" s="72" t="s">
        <v>94</v>
      </c>
      <c r="D49" s="36">
        <f t="shared" si="11"/>
        <v>40000</v>
      </c>
      <c r="E49" s="36"/>
      <c r="F49" s="36"/>
      <c r="G49" s="36"/>
      <c r="H49" s="36"/>
      <c r="I49" s="36">
        <v>40000</v>
      </c>
      <c r="J49" s="36"/>
      <c r="K49" s="36"/>
    </row>
    <row r="50" spans="1:12" s="58" customFormat="1" x14ac:dyDescent="0.3">
      <c r="A50" s="33" t="s">
        <v>99</v>
      </c>
      <c r="B50" s="87" t="s">
        <v>95</v>
      </c>
      <c r="C50" s="71" t="s">
        <v>96</v>
      </c>
      <c r="D50" s="7">
        <f t="shared" si="11"/>
        <v>40000</v>
      </c>
      <c r="E50" s="41">
        <f>E51</f>
        <v>40000</v>
      </c>
      <c r="F50" s="41"/>
      <c r="G50" s="41"/>
      <c r="H50" s="41"/>
      <c r="I50" s="41"/>
      <c r="J50" s="7"/>
      <c r="K50" s="7"/>
    </row>
    <row r="51" spans="1:12" s="58" customFormat="1" ht="31.2" x14ac:dyDescent="0.3">
      <c r="A51" s="55"/>
      <c r="B51" s="86" t="s">
        <v>88</v>
      </c>
      <c r="C51" s="72" t="s">
        <v>97</v>
      </c>
      <c r="D51" s="54">
        <f t="shared" si="11"/>
        <v>40000</v>
      </c>
      <c r="E51" s="53">
        <v>40000</v>
      </c>
      <c r="F51" s="53"/>
      <c r="G51" s="53"/>
      <c r="H51" s="53"/>
      <c r="I51" s="53"/>
      <c r="J51" s="54"/>
      <c r="K51" s="54"/>
    </row>
    <row r="52" spans="1:12" s="19" customFormat="1" ht="17.399999999999999" x14ac:dyDescent="0.3">
      <c r="A52" s="31" t="s">
        <v>44</v>
      </c>
      <c r="B52" s="18"/>
      <c r="C52" s="32" t="s">
        <v>5</v>
      </c>
      <c r="D52" s="25">
        <f>SUM(E52:K52)</f>
        <v>0</v>
      </c>
      <c r="E52" s="25">
        <f>E53</f>
        <v>0</v>
      </c>
      <c r="F52" s="25">
        <f t="shared" ref="F52:K52" si="13">F53</f>
        <v>0</v>
      </c>
      <c r="G52" s="25">
        <f t="shared" si="13"/>
        <v>0</v>
      </c>
      <c r="H52" s="25">
        <f t="shared" si="13"/>
        <v>0</v>
      </c>
      <c r="I52" s="25">
        <f t="shared" si="13"/>
        <v>0</v>
      </c>
      <c r="J52" s="25">
        <f t="shared" si="13"/>
        <v>-5000000</v>
      </c>
      <c r="K52" s="25">
        <f t="shared" si="13"/>
        <v>5000000</v>
      </c>
    </row>
    <row r="53" spans="1:12" s="8" customFormat="1" ht="52.2" x14ac:dyDescent="0.3">
      <c r="A53" s="33" t="s">
        <v>49</v>
      </c>
      <c r="B53" s="60">
        <v>9800</v>
      </c>
      <c r="C53" s="61" t="s">
        <v>19</v>
      </c>
      <c r="D53" s="7">
        <f>SUM(E53:K53)</f>
        <v>0</v>
      </c>
      <c r="E53" s="7"/>
      <c r="F53" s="7"/>
      <c r="G53" s="7"/>
      <c r="H53" s="7"/>
      <c r="I53" s="7"/>
      <c r="J53" s="7">
        <f>J54</f>
        <v>-5000000</v>
      </c>
      <c r="K53" s="7">
        <f>K54</f>
        <v>5000000</v>
      </c>
    </row>
    <row r="54" spans="1:12" s="58" customFormat="1" ht="62.4" x14ac:dyDescent="0.3">
      <c r="A54" s="55"/>
      <c r="B54" s="62"/>
      <c r="C54" s="59" t="s">
        <v>6</v>
      </c>
      <c r="D54" s="54">
        <f t="shared" si="11"/>
        <v>0</v>
      </c>
      <c r="E54" s="54"/>
      <c r="F54" s="54"/>
      <c r="G54" s="54"/>
      <c r="H54" s="54"/>
      <c r="I54" s="54"/>
      <c r="J54" s="54">
        <f>SUM(J55:J57)</f>
        <v>-5000000</v>
      </c>
      <c r="K54" s="54">
        <f>K55+K56</f>
        <v>5000000</v>
      </c>
    </row>
    <row r="55" spans="1:12" s="20" customFormat="1" ht="39.6" x14ac:dyDescent="0.3">
      <c r="A55" s="34"/>
      <c r="B55" s="86" t="s">
        <v>100</v>
      </c>
      <c r="C55" s="56" t="s">
        <v>103</v>
      </c>
      <c r="D55" s="36">
        <f t="shared" si="11"/>
        <v>2500000</v>
      </c>
      <c r="E55" s="36"/>
      <c r="F55" s="36"/>
      <c r="G55" s="36"/>
      <c r="H55" s="36"/>
      <c r="I55" s="36"/>
      <c r="J55" s="36"/>
      <c r="K55" s="36">
        <v>2500000</v>
      </c>
    </row>
    <row r="56" spans="1:12" s="20" customFormat="1" ht="39.6" x14ac:dyDescent="0.3">
      <c r="A56" s="34"/>
      <c r="B56" s="86" t="s">
        <v>101</v>
      </c>
      <c r="C56" s="56" t="s">
        <v>102</v>
      </c>
      <c r="D56" s="36">
        <f t="shared" si="11"/>
        <v>2500000</v>
      </c>
      <c r="E56" s="36"/>
      <c r="F56" s="36"/>
      <c r="G56" s="36"/>
      <c r="H56" s="36"/>
      <c r="I56" s="36"/>
      <c r="J56" s="36"/>
      <c r="K56" s="36">
        <v>2500000</v>
      </c>
    </row>
    <row r="57" spans="1:12" s="20" customFormat="1" ht="46.8" x14ac:dyDescent="0.3">
      <c r="A57" s="63"/>
      <c r="B57" s="35"/>
      <c r="C57" s="30" t="s">
        <v>42</v>
      </c>
      <c r="D57" s="36">
        <f t="shared" ref="D57:D67" si="14">SUM(E57:K57)</f>
        <v>-5000000</v>
      </c>
      <c r="E57" s="36"/>
      <c r="F57" s="36"/>
      <c r="G57" s="36"/>
      <c r="H57" s="36"/>
      <c r="I57" s="36"/>
      <c r="J57" s="36">
        <v>-5000000</v>
      </c>
      <c r="K57" s="38"/>
    </row>
    <row r="58" spans="1:12" s="19" customFormat="1" ht="17.399999999999999" x14ac:dyDescent="0.3">
      <c r="A58" s="31"/>
      <c r="B58" s="18"/>
      <c r="C58" s="32" t="s">
        <v>8</v>
      </c>
      <c r="D58" s="25">
        <f>SUM(E58:K58)</f>
        <v>8076055</v>
      </c>
      <c r="E58" s="25">
        <f>E6+E16+E31+E35+E39+E44+E52</f>
        <v>500010</v>
      </c>
      <c r="F58" s="25">
        <f t="shared" ref="F58:K58" si="15">F6+F16+F31+F35+F39+F44+F52</f>
        <v>-500010</v>
      </c>
      <c r="G58" s="25">
        <f t="shared" si="15"/>
        <v>100000</v>
      </c>
      <c r="H58" s="25">
        <f t="shared" si="15"/>
        <v>7936055</v>
      </c>
      <c r="I58" s="25">
        <f t="shared" si="15"/>
        <v>40000</v>
      </c>
      <c r="J58" s="25">
        <f t="shared" si="15"/>
        <v>-5000000</v>
      </c>
      <c r="K58" s="25">
        <f t="shared" si="15"/>
        <v>5000000</v>
      </c>
      <c r="L58" s="43"/>
    </row>
    <row r="59" spans="1:12" s="58" customFormat="1" x14ac:dyDescent="0.3">
      <c r="A59" s="55"/>
      <c r="B59" s="62"/>
      <c r="C59" s="59" t="s">
        <v>22</v>
      </c>
      <c r="D59" s="54">
        <f>SUM(E59:K59)</f>
        <v>-4399990</v>
      </c>
      <c r="E59" s="54">
        <f>E58</f>
        <v>500010</v>
      </c>
      <c r="F59" s="54"/>
      <c r="G59" s="54">
        <f>G58</f>
        <v>100000</v>
      </c>
      <c r="H59" s="54"/>
      <c r="I59" s="54"/>
      <c r="J59" s="54">
        <f>J58</f>
        <v>-5000000</v>
      </c>
      <c r="K59" s="54"/>
      <c r="L59" s="97"/>
    </row>
    <row r="60" spans="1:12" s="58" customFormat="1" x14ac:dyDescent="0.3">
      <c r="A60" s="55"/>
      <c r="B60" s="62"/>
      <c r="C60" s="59" t="s">
        <v>58</v>
      </c>
      <c r="D60" s="54">
        <f>SUM(E60:K60)</f>
        <v>12476045</v>
      </c>
      <c r="E60" s="54"/>
      <c r="F60" s="54">
        <f>F61</f>
        <v>-500010</v>
      </c>
      <c r="G60" s="54"/>
      <c r="H60" s="54">
        <f>H58</f>
        <v>7936055</v>
      </c>
      <c r="I60" s="54">
        <f>I58</f>
        <v>40000</v>
      </c>
      <c r="J60" s="54"/>
      <c r="K60" s="54">
        <f>K61</f>
        <v>5000000</v>
      </c>
      <c r="L60" s="97"/>
    </row>
    <row r="61" spans="1:12" s="20" customFormat="1" x14ac:dyDescent="0.3">
      <c r="A61" s="34"/>
      <c r="B61" s="35"/>
      <c r="C61" s="79" t="s">
        <v>57</v>
      </c>
      <c r="D61" s="36">
        <f t="shared" si="14"/>
        <v>12476045</v>
      </c>
      <c r="E61" s="36"/>
      <c r="F61" s="36">
        <f>F58</f>
        <v>-500010</v>
      </c>
      <c r="G61" s="36"/>
      <c r="H61" s="36">
        <f>H58</f>
        <v>7936055</v>
      </c>
      <c r="I61" s="36">
        <f>I58</f>
        <v>40000</v>
      </c>
      <c r="J61" s="36"/>
      <c r="K61" s="36">
        <f>K58</f>
        <v>5000000</v>
      </c>
      <c r="L61" s="64"/>
    </row>
    <row r="62" spans="1:12" s="20" customFormat="1" x14ac:dyDescent="0.3">
      <c r="A62" s="34"/>
      <c r="B62" s="35"/>
      <c r="C62" s="79" t="s">
        <v>105</v>
      </c>
      <c r="D62" s="36">
        <f t="shared" si="14"/>
        <v>40000</v>
      </c>
      <c r="E62" s="36"/>
      <c r="F62" s="36"/>
      <c r="G62" s="36"/>
      <c r="H62" s="36"/>
      <c r="I62" s="36">
        <f>I58</f>
        <v>40000</v>
      </c>
      <c r="J62" s="36"/>
      <c r="K62" s="36"/>
      <c r="L62" s="64"/>
    </row>
    <row r="63" spans="1:12" s="20" customFormat="1" x14ac:dyDescent="0.3">
      <c r="A63" s="34"/>
      <c r="B63" s="35"/>
      <c r="C63" s="79" t="s">
        <v>106</v>
      </c>
      <c r="D63" s="36">
        <f t="shared" si="14"/>
        <v>12436045</v>
      </c>
      <c r="E63" s="36"/>
      <c r="F63" s="36">
        <f>F58</f>
        <v>-500010</v>
      </c>
      <c r="G63" s="36"/>
      <c r="H63" s="36">
        <f>H58</f>
        <v>7936055</v>
      </c>
      <c r="I63" s="36"/>
      <c r="J63" s="36"/>
      <c r="K63" s="36">
        <f>K58</f>
        <v>5000000</v>
      </c>
      <c r="L63" s="64"/>
    </row>
    <row r="64" spans="1:12" s="49" customFormat="1" ht="16.2" x14ac:dyDescent="0.35">
      <c r="A64" s="46"/>
      <c r="B64" s="47"/>
      <c r="C64" s="45" t="s">
        <v>33</v>
      </c>
      <c r="D64" s="48">
        <f t="shared" si="14"/>
        <v>8076055</v>
      </c>
      <c r="E64" s="48">
        <f>E65+E66+E67</f>
        <v>500010</v>
      </c>
      <c r="F64" s="48">
        <f t="shared" ref="F64:G64" si="16">F65+F66+F67</f>
        <v>-500010</v>
      </c>
      <c r="G64" s="48">
        <f t="shared" si="16"/>
        <v>100000</v>
      </c>
      <c r="H64" s="48">
        <f t="shared" ref="H64" si="17">H65+H66+H67</f>
        <v>7936055</v>
      </c>
      <c r="I64" s="48">
        <f t="shared" ref="I64" si="18">I65+I66+I67</f>
        <v>40000</v>
      </c>
      <c r="J64" s="48">
        <f t="shared" ref="J64" si="19">J65+J66+J67</f>
        <v>-5000000</v>
      </c>
      <c r="K64" s="48">
        <f t="shared" ref="K64" si="20">K65+K66+K67</f>
        <v>5000000</v>
      </c>
    </row>
    <row r="65" spans="1:11" s="69" customFormat="1" ht="31.2" x14ac:dyDescent="0.3">
      <c r="A65" s="65"/>
      <c r="B65" s="66"/>
      <c r="C65" s="67" t="s">
        <v>34</v>
      </c>
      <c r="D65" s="68">
        <f t="shared" si="14"/>
        <v>0</v>
      </c>
      <c r="E65" s="68">
        <f>E58</f>
        <v>500010</v>
      </c>
      <c r="F65" s="68">
        <f>F58</f>
        <v>-500010</v>
      </c>
      <c r="G65" s="68"/>
      <c r="H65" s="68"/>
      <c r="I65" s="68"/>
      <c r="J65" s="68">
        <f>J58</f>
        <v>-5000000</v>
      </c>
      <c r="K65" s="68">
        <f>K58</f>
        <v>5000000</v>
      </c>
    </row>
    <row r="66" spans="1:11" s="69" customFormat="1" x14ac:dyDescent="0.3">
      <c r="A66" s="65"/>
      <c r="B66" s="66"/>
      <c r="C66" s="67" t="s">
        <v>107</v>
      </c>
      <c r="D66" s="68">
        <f t="shared" si="14"/>
        <v>40000</v>
      </c>
      <c r="E66" s="68"/>
      <c r="F66" s="68"/>
      <c r="G66" s="68"/>
      <c r="H66" s="68"/>
      <c r="I66" s="68">
        <f>I58</f>
        <v>40000</v>
      </c>
      <c r="J66" s="68"/>
      <c r="K66" s="68"/>
    </row>
    <row r="67" spans="1:11" s="69" customFormat="1" x14ac:dyDescent="0.3">
      <c r="A67" s="65"/>
      <c r="B67" s="66"/>
      <c r="C67" s="67" t="s">
        <v>45</v>
      </c>
      <c r="D67" s="68">
        <f t="shared" si="14"/>
        <v>8036055</v>
      </c>
      <c r="E67" s="68"/>
      <c r="F67" s="68"/>
      <c r="G67" s="68">
        <f>G58</f>
        <v>100000</v>
      </c>
      <c r="H67" s="68">
        <f>H58</f>
        <v>7936055</v>
      </c>
      <c r="I67" s="68"/>
      <c r="J67" s="68"/>
      <c r="K67" s="68"/>
    </row>
    <row r="68" spans="1:11" s="69" customFormat="1" x14ac:dyDescent="0.3">
      <c r="A68" s="88"/>
      <c r="B68" s="89"/>
      <c r="C68" s="90"/>
      <c r="D68" s="91"/>
      <c r="E68" s="91"/>
      <c r="F68" s="91"/>
      <c r="G68" s="91"/>
      <c r="H68" s="91"/>
      <c r="I68" s="91"/>
      <c r="J68" s="91"/>
      <c r="K68" s="91"/>
    </row>
    <row r="69" spans="1:11" s="69" customFormat="1" x14ac:dyDescent="0.3">
      <c r="A69" s="88"/>
      <c r="B69" s="89"/>
      <c r="C69" s="90"/>
      <c r="D69" s="91"/>
      <c r="E69" s="91"/>
      <c r="F69" s="91"/>
      <c r="G69" s="91"/>
      <c r="H69" s="91"/>
      <c r="I69" s="91"/>
      <c r="J69" s="91"/>
      <c r="K69" s="91"/>
    </row>
    <row r="70" spans="1:11" s="96" customFormat="1" ht="17.399999999999999" x14ac:dyDescent="0.3">
      <c r="A70" s="92"/>
      <c r="B70" s="93"/>
      <c r="C70" s="94" t="s">
        <v>20</v>
      </c>
      <c r="D70" s="26"/>
      <c r="E70" s="26"/>
      <c r="F70" s="95" t="s">
        <v>47</v>
      </c>
      <c r="G70" s="94"/>
      <c r="H70" s="94"/>
      <c r="I70" s="94"/>
      <c r="K70" s="94"/>
    </row>
    <row r="71" spans="1:11" s="15" customFormat="1" x14ac:dyDescent="0.3">
      <c r="A71" s="12"/>
      <c r="B71" s="3"/>
      <c r="C71" s="13"/>
      <c r="D71" s="16"/>
      <c r="E71" s="16"/>
      <c r="F71" s="16"/>
      <c r="G71" s="16"/>
      <c r="H71" s="16"/>
      <c r="I71" s="16"/>
      <c r="J71" s="22"/>
      <c r="K71" s="13"/>
    </row>
    <row r="72" spans="1:11" x14ac:dyDescent="0.3">
      <c r="C72" s="51"/>
      <c r="D72" s="4"/>
      <c r="E72" s="24"/>
      <c r="F72" s="24"/>
      <c r="G72" s="24"/>
      <c r="H72" s="24"/>
      <c r="I72" s="24"/>
      <c r="J72" s="21"/>
    </row>
    <row r="73" spans="1:11" x14ac:dyDescent="0.3">
      <c r="D73" s="4"/>
      <c r="E73" s="24"/>
      <c r="F73" s="24"/>
      <c r="G73" s="24"/>
      <c r="H73" s="24"/>
      <c r="I73" s="24"/>
      <c r="J73" s="21"/>
    </row>
    <row r="74" spans="1:11" ht="17.399999999999999" x14ac:dyDescent="0.3">
      <c r="D74" s="4"/>
      <c r="E74" s="24"/>
      <c r="F74" s="27"/>
      <c r="G74" s="27"/>
      <c r="H74" s="27"/>
      <c r="I74" s="27"/>
      <c r="J74" s="26"/>
    </row>
    <row r="75" spans="1:11" x14ac:dyDescent="0.3">
      <c r="D75" s="4"/>
      <c r="E75" s="24"/>
      <c r="F75" s="24"/>
      <c r="G75" s="24"/>
      <c r="H75" s="24"/>
      <c r="I75" s="24"/>
    </row>
    <row r="76" spans="1:11" x14ac:dyDescent="0.3">
      <c r="D76" s="4"/>
      <c r="E76" s="9"/>
      <c r="F76" s="24"/>
      <c r="G76" s="24"/>
      <c r="H76" s="24"/>
      <c r="I76" s="24"/>
    </row>
    <row r="77" spans="1:11" x14ac:dyDescent="0.3">
      <c r="D77" s="4"/>
      <c r="E77" s="9"/>
      <c r="F77" s="24"/>
      <c r="G77" s="24"/>
      <c r="H77" s="24"/>
      <c r="I77" s="24"/>
    </row>
    <row r="78" spans="1:11" x14ac:dyDescent="0.3">
      <c r="D78" s="4"/>
      <c r="E78" s="24"/>
      <c r="F78" s="24"/>
      <c r="G78" s="24"/>
      <c r="H78" s="24"/>
      <c r="I78" s="24"/>
    </row>
    <row r="79" spans="1:11" x14ac:dyDescent="0.3">
      <c r="D79" s="4"/>
      <c r="E79" s="24"/>
      <c r="F79" s="24"/>
      <c r="G79" s="24"/>
      <c r="H79" s="24"/>
      <c r="I79" s="24"/>
    </row>
    <row r="80" spans="1:11" x14ac:dyDescent="0.3">
      <c r="D80" s="4"/>
      <c r="E80" s="24"/>
      <c r="F80" s="24"/>
      <c r="G80" s="24"/>
      <c r="H80" s="24"/>
      <c r="I80" s="24"/>
    </row>
    <row r="81" spans="1:11" s="15" customFormat="1" x14ac:dyDescent="0.3">
      <c r="A81" s="12"/>
      <c r="B81" s="3"/>
      <c r="C81" s="13"/>
      <c r="D81" s="14"/>
      <c r="E81" s="14"/>
      <c r="F81" s="14"/>
      <c r="G81" s="14"/>
      <c r="H81" s="14"/>
      <c r="I81" s="14"/>
      <c r="J81" s="13"/>
      <c r="K81" s="13"/>
    </row>
    <row r="82" spans="1:11" x14ac:dyDescent="0.3">
      <c r="D82" s="4"/>
      <c r="E82" s="24"/>
      <c r="F82" s="24"/>
      <c r="G82" s="24"/>
      <c r="H82" s="24"/>
      <c r="I82" s="24"/>
      <c r="K82" s="13"/>
    </row>
    <row r="83" spans="1:11" x14ac:dyDescent="0.3">
      <c r="D83" s="4"/>
      <c r="E83" s="24"/>
      <c r="F83" s="24"/>
      <c r="G83" s="24"/>
      <c r="H83" s="24"/>
      <c r="I83" s="24"/>
    </row>
    <row r="84" spans="1:11" s="15" customFormat="1" x14ac:dyDescent="0.3">
      <c r="A84" s="12"/>
      <c r="B84" s="3"/>
      <c r="C84" s="13"/>
      <c r="D84" s="14"/>
      <c r="E84" s="14"/>
      <c r="F84" s="14"/>
      <c r="G84" s="14"/>
      <c r="H84" s="14"/>
      <c r="I84" s="14"/>
      <c r="J84" s="13"/>
      <c r="K84" s="13"/>
    </row>
    <row r="85" spans="1:11" x14ac:dyDescent="0.3">
      <c r="D85" s="4"/>
      <c r="E85" s="24"/>
      <c r="F85" s="24"/>
      <c r="G85" s="24"/>
      <c r="H85" s="24"/>
      <c r="I85" s="24"/>
    </row>
    <row r="86" spans="1:11" x14ac:dyDescent="0.3">
      <c r="D86" s="23"/>
      <c r="E86" s="24"/>
      <c r="F86" s="24"/>
      <c r="G86" s="24"/>
      <c r="H86" s="24"/>
      <c r="I86" s="24"/>
    </row>
    <row r="87" spans="1:11" x14ac:dyDescent="0.3">
      <c r="D87" s="4"/>
      <c r="E87" s="24"/>
      <c r="F87" s="24"/>
      <c r="G87" s="24"/>
      <c r="H87" s="24"/>
      <c r="I87" s="24"/>
    </row>
    <row r="88" spans="1:11" x14ac:dyDescent="0.3">
      <c r="D88" s="4"/>
      <c r="E88" s="9"/>
      <c r="F88" s="9"/>
      <c r="G88" s="9"/>
      <c r="H88" s="9"/>
      <c r="I88" s="9"/>
    </row>
    <row r="89" spans="1:11" s="15" customFormat="1" x14ac:dyDescent="0.3">
      <c r="A89" s="12"/>
      <c r="B89" s="3"/>
      <c r="C89" s="13"/>
      <c r="D89" s="14"/>
      <c r="E89" s="14"/>
      <c r="F89" s="14"/>
      <c r="G89" s="14"/>
      <c r="H89" s="14"/>
      <c r="I89" s="14"/>
      <c r="J89" s="13"/>
      <c r="K89" s="13"/>
    </row>
    <row r="91" spans="1:11" x14ac:dyDescent="0.3">
      <c r="E91" s="21"/>
    </row>
  </sheetData>
  <mergeCells count="14">
    <mergeCell ref="B8:B9"/>
    <mergeCell ref="B23:B25"/>
    <mergeCell ref="B37:B38"/>
    <mergeCell ref="B46:B47"/>
    <mergeCell ref="B18:B21"/>
    <mergeCell ref="B10:B11"/>
    <mergeCell ref="A2:K2"/>
    <mergeCell ref="E4:F4"/>
    <mergeCell ref="A4:A5"/>
    <mergeCell ref="B4:B5"/>
    <mergeCell ref="C4:C5"/>
    <mergeCell ref="D4:D5"/>
    <mergeCell ref="J4:K4"/>
    <mergeCell ref="G4:I4"/>
  </mergeCells>
  <pageMargins left="0.31496062992125984" right="0.31496062992125984" top="0.15748031496062992" bottom="0.15748031496062992" header="0.15748031496062992" footer="0.15748031496062992"/>
  <pageSetup paperSize="9" scale="63" fitToHeight="16" orientation="landscape" r:id="rId1"/>
  <headerFooter differentFirst="1">
    <oddHeader>&amp;C&amp;P</oddHeader>
  </headerFooter>
  <rowBreaks count="2" manualBreakCount="2">
    <brk id="15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2025-12-17T11:47:13Z</cp:lastPrinted>
  <dcterms:created xsi:type="dcterms:W3CDTF">2025-01-06T19:58:35Z</dcterms:created>
  <dcterms:modified xsi:type="dcterms:W3CDTF">2025-12-17T11:49:25Z</dcterms:modified>
</cp:coreProperties>
</file>