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ЧАТКОВИЙ_2026\"/>
    </mc:Choice>
  </mc:AlternateContent>
  <xr:revisionPtr revIDLastSave="0" documentId="13_ncr:1_{1B1B6BD8-9506-4739-A05D-5001F2149FD4}" xr6:coauthVersionLast="37" xr6:coauthVersionMax="37" xr10:uidLastSave="{00000000-0000-0000-0000-000000000000}"/>
  <bookViews>
    <workbookView xWindow="-105" yWindow="-105" windowWidth="23250" windowHeight="12570" xr2:uid="{00000000-000D-0000-FFFF-FFFF00000000}"/>
  </bookViews>
  <sheets>
    <sheet name="2026" sheetId="7" r:id="rId1"/>
  </sheets>
  <definedNames>
    <definedName name="_xlnm.Print_Titles" localSheetId="0">'2026'!$10:$10</definedName>
    <definedName name="_xlnm.Print_Area" localSheetId="0">'2026'!$A$1:$D$31</definedName>
  </definedNames>
  <calcPr calcId="179021"/>
</workbook>
</file>

<file path=xl/calcChain.xml><?xml version="1.0" encoding="utf-8"?>
<calcChain xmlns="http://schemas.openxmlformats.org/spreadsheetml/2006/main">
  <c r="D19" i="7" l="1"/>
  <c r="D25" i="7" l="1"/>
  <c r="I28" i="7" l="1"/>
  <c r="I27" i="7" s="1"/>
  <c r="H28" i="7"/>
  <c r="H27" i="7" s="1"/>
  <c r="G28" i="7"/>
  <c r="G27" i="7" s="1"/>
  <c r="F28" i="7"/>
  <c r="F27" i="7" s="1"/>
  <c r="E28" i="7"/>
  <c r="E27" i="7" s="1"/>
  <c r="D28" i="7"/>
  <c r="D27" i="7" s="1"/>
  <c r="J28" i="7" l="1"/>
  <c r="H26" i="7"/>
  <c r="E26" i="7"/>
  <c r="I25" i="7"/>
  <c r="G25" i="7"/>
  <c r="F25" i="7"/>
  <c r="H25" i="7" l="1"/>
  <c r="J26" i="7"/>
  <c r="E25" i="7"/>
  <c r="D18" i="7" l="1"/>
  <c r="D16" i="7" s="1"/>
  <c r="D15" i="7" s="1"/>
  <c r="J27" i="7"/>
  <c r="J25" i="7"/>
  <c r="J12" i="7"/>
  <c r="J13" i="7"/>
  <c r="H14" i="7"/>
  <c r="J14" i="7" s="1"/>
  <c r="I19" i="7" l="1"/>
  <c r="H19" i="7"/>
  <c r="G19" i="7"/>
  <c r="G18" i="7" l="1"/>
  <c r="H18" i="7"/>
  <c r="I18" i="7"/>
  <c r="G16" i="7" l="1"/>
  <c r="G15" i="7" s="1"/>
  <c r="H16" i="7" l="1"/>
  <c r="H15" i="7" s="1"/>
  <c r="I16" i="7"/>
  <c r="I15" i="7" s="1"/>
  <c r="E19" i="7"/>
  <c r="E18" i="7" l="1"/>
  <c r="E16" i="7" s="1"/>
  <c r="F19" i="7"/>
  <c r="F18" i="7" s="1"/>
  <c r="F16" i="7" l="1"/>
  <c r="F15" i="7" s="1"/>
  <c r="E15" i="7"/>
  <c r="J19" i="7" l="1"/>
  <c r="J18" i="7" l="1"/>
  <c r="D11" i="7"/>
  <c r="J15" i="7" l="1"/>
  <c r="E6" i="7"/>
  <c r="J16" i="7"/>
</calcChain>
</file>

<file path=xl/sharedStrings.xml><?xml version="1.0" encoding="utf-8"?>
<sst xmlns="http://schemas.openxmlformats.org/spreadsheetml/2006/main" count="39" uniqueCount="34">
  <si>
    <t>КДБ/Код ТПКВКМБ/ТКВКБМС</t>
  </si>
  <si>
    <t>Код ФКВКБ</t>
  </si>
  <si>
    <t>Найменування доходів/бюджетної програми/види робіт</t>
  </si>
  <si>
    <t xml:space="preserve">Фонду охорони навколишнього природного середовища </t>
  </si>
  <si>
    <t xml:space="preserve">Видатки, всього - </t>
  </si>
  <si>
    <t>0540</t>
  </si>
  <si>
    <t>Обсяг доходів/обсяг видатків, грн.</t>
  </si>
  <si>
    <t>Надходження, всього-</t>
  </si>
  <si>
    <t>в т.ч.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</si>
  <si>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</si>
  <si>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Кошторис</t>
  </si>
  <si>
    <t>Екологічний податок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</si>
  <si>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</si>
  <si>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</si>
  <si>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</si>
  <si>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</si>
  <si>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Виконавчий комітет Чорноморської міської ради Одеського району Одеської області</t>
  </si>
  <si>
    <t>джерела фінансування</t>
  </si>
  <si>
    <t xml:space="preserve">           Начальник фінансового управління                                                  Ольга ЯКОВЕНКО</t>
  </si>
  <si>
    <t xml:space="preserve">                                                           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</si>
  <si>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                                                           до  рішення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</si>
  <si>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</si>
  <si>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</si>
  <si>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Видатки розвитку</t>
  </si>
  <si>
    <t xml:space="preserve">                                                                                                                                                       Додаток 9</t>
  </si>
  <si>
    <t>у складі бюджету Чорноморської міської територіальної громади на 2026 рік</t>
  </si>
  <si>
    <t>Поводження з небезпечними відходами (збирання, перевезення, відновлення, рециклінг, видалення, тощо)</t>
  </si>
  <si>
    <t>Проведення лабораторних досліджень рівня забруднення атмосферного повітря, шуму, радіаційного фону в межах Чорноморської територіальної громади</t>
  </si>
  <si>
    <t>Заходи в рамках проєкту "Спільна комора. Діліться, ремонтуйте і знову застосуйте (Створення REUSE REAPER Центру)</t>
  </si>
  <si>
    <t>Охорона і раціональне використання рослинного і тваринного світу</t>
  </si>
  <si>
    <t>Здійснення заходів щодо адаптації до кліматичних змін</t>
  </si>
  <si>
    <t>Охорона водних ресурсів / Поточний ремонт камери на каналізаційному напірному колекторі в районі КОС м.Чорноморська за адресою: Одеська область, Одеський район, Дальницька сільрада, комплекс будівель і споруд № 2 (за межами населеного пункту)</t>
  </si>
  <si>
    <t xml:space="preserve">                                                                                                                                                       від                   2025 №                  - VІII</t>
  </si>
  <si>
    <t>Заходи з озеленення населених пунктів (капітальний ремонт, придбання зелених насаджень)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</si>
</sst>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/>
    <xf numFmtId="0" fontId="2" fillId="2" borderId="0" xfId="0" applyFont="1" applyFill="1"/>
    <xf numFmtId="49" fontId="1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0" borderId="0" xfId="0" applyNumberFormat="1" applyFont="1"/>
    <xf numFmtId="4" fontId="10" fillId="2" borderId="1" xfId="0" applyNumberFormat="1" applyFont="1" applyFill="1" applyBorder="1"/>
    <xf numFmtId="4" fontId="10" fillId="2" borderId="1" xfId="0" applyNumberFormat="1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4" fontId="4" fillId="0" borderId="1" xfId="0" applyNumberFormat="1" applyFont="1" applyBorder="1"/>
    <xf numFmtId="4" fontId="4" fillId="2" borderId="1" xfId="0" applyNumberFormat="1" applyFont="1" applyFill="1" applyBorder="1"/>
    <xf numFmtId="4" fontId="13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4" fontId="2" fillId="2" borderId="0" xfId="0" applyNumberFormat="1" applyFont="1" applyFill="1"/>
    <xf numFmtId="4" fontId="1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/>
    <xf numFmtId="4" fontId="10" fillId="2" borderId="0" xfId="0" applyNumberFormat="1" applyFont="1" applyFill="1"/>
    <xf numFmtId="4" fontId="4" fillId="2" borderId="0" xfId="0" applyNumberFormat="1" applyFont="1" applyFill="1"/>
    <xf numFmtId="4" fontId="4" fillId="0" borderId="0" xfId="0" applyNumberFormat="1" applyFont="1"/>
    <xf numFmtId="0" fontId="2" fillId="2" borderId="1" xfId="0" applyFont="1" applyFill="1" applyBorder="1" applyAlignment="1">
      <alignment wrapText="1"/>
    </xf>
    <xf numFmtId="4" fontId="1" fillId="2" borderId="0" xfId="0" applyNumberFormat="1" applyFont="1" applyFill="1"/>
    <xf numFmtId="0" fontId="1" fillId="2" borderId="0" xfId="0" applyFont="1" applyFill="1"/>
    <xf numFmtId="0" fontId="8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Звичайни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view="pageBreakPreview" zoomScaleNormal="100" zoomScaleSheetLayoutView="100" workbookViewId="0">
      <selection activeCell="C14" sqref="C14"/>
    </sheetView>
  </sheetViews>
  <sheetFormatPr defaultColWidth="9.140625" defaultRowHeight="15.75"/>
  <cols>
    <col min="1" max="1" width="11.42578125" style="1" customWidth="1"/>
    <col min="2" max="2" width="8.85546875" style="1" customWidth="1"/>
    <col min="3" max="3" width="81.28515625" style="1" customWidth="1"/>
    <col min="4" max="4" width="23.140625" style="1" customWidth="1"/>
    <col min="5" max="5" width="11.28515625" style="1" hidden="1" customWidth="1"/>
    <col min="6" max="6" width="10" style="1" hidden="1" customWidth="1"/>
    <col min="7" max="7" width="9.42578125" style="1" hidden="1" customWidth="1"/>
    <col min="8" max="8" width="11.28515625" style="1" hidden="1" customWidth="1"/>
    <col min="9" max="9" width="13.140625" style="1" hidden="1" customWidth="1"/>
    <col min="10" max="10" width="7.85546875" style="1" hidden="1" customWidth="1"/>
    <col min="11" max="11" width="0" style="1" hidden="1" customWidth="1"/>
    <col min="12" max="12" width="13.140625" style="1" customWidth="1"/>
    <col min="13" max="16384" width="9.140625" style="1"/>
  </cols>
  <sheetData>
    <row r="1" spans="1:12">
      <c r="C1" s="57" t="s">
        <v>24</v>
      </c>
      <c r="D1" s="57"/>
    </row>
    <row r="2" spans="1:12">
      <c r="C2" s="57" t="s">
        <v>20</v>
      </c>
      <c r="D2" s="57"/>
    </row>
    <row r="3" spans="1:12">
      <c r="C3" s="57" t="s">
        <v>19</v>
      </c>
      <c r="D3" s="57"/>
    </row>
    <row r="4" spans="1:12">
      <c r="C4" s="57" t="s">
        <v>32</v>
      </c>
      <c r="D4" s="57"/>
    </row>
    <row r="6" spans="1:12" s="11" customFormat="1">
      <c r="A6" s="56" t="s">
        <v>10</v>
      </c>
      <c r="B6" s="56"/>
      <c r="C6" s="56"/>
      <c r="D6" s="56"/>
      <c r="E6" s="30" t="e">
        <f>#REF!+D11-D15</f>
        <v>#REF!</v>
      </c>
      <c r="F6" s="1"/>
    </row>
    <row r="7" spans="1:12" s="11" customFormat="1">
      <c r="A7" s="56" t="s">
        <v>3</v>
      </c>
      <c r="B7" s="56"/>
      <c r="C7" s="56"/>
      <c r="D7" s="56"/>
      <c r="E7" s="1"/>
      <c r="F7" s="1"/>
    </row>
    <row r="8" spans="1:12" s="11" customFormat="1">
      <c r="A8" s="56" t="s">
        <v>25</v>
      </c>
      <c r="B8" s="56"/>
      <c r="C8" s="56"/>
      <c r="D8" s="56"/>
      <c r="E8" s="1"/>
      <c r="F8" s="1"/>
    </row>
    <row r="9" spans="1:12" s="3" customFormat="1" ht="16.5">
      <c r="A9" s="8"/>
      <c r="B9" s="8"/>
      <c r="C9" s="8"/>
      <c r="D9" s="8"/>
      <c r="E9" s="55" t="s">
        <v>17</v>
      </c>
      <c r="F9" s="55"/>
      <c r="G9" s="55"/>
      <c r="H9" s="55"/>
      <c r="I9" s="55"/>
    </row>
    <row r="10" spans="1:12" s="10" customFormat="1" ht="38.25">
      <c r="A10" s="9" t="s">
        <v>0</v>
      </c>
      <c r="B10" s="9" t="s">
        <v>1</v>
      </c>
      <c r="C10" s="9" t="s">
        <v>2</v>
      </c>
      <c r="D10" s="9" t="s">
        <v>6</v>
      </c>
      <c r="E10" s="9">
        <v>19010100</v>
      </c>
      <c r="F10" s="9">
        <v>19010200</v>
      </c>
      <c r="G10" s="9">
        <v>19010300</v>
      </c>
      <c r="H10" s="9">
        <v>24062100</v>
      </c>
      <c r="I10" s="9">
        <v>208100</v>
      </c>
    </row>
    <row r="11" spans="1:12">
      <c r="A11" s="4"/>
      <c r="B11" s="4"/>
      <c r="C11" s="4" t="s">
        <v>7</v>
      </c>
      <c r="D11" s="23">
        <f>D13+D14</f>
        <v>750000</v>
      </c>
      <c r="E11" s="29"/>
      <c r="F11" s="29"/>
      <c r="G11" s="29"/>
      <c r="H11" s="29"/>
      <c r="I11" s="29"/>
      <c r="J11" s="30"/>
    </row>
    <row r="12" spans="1:12">
      <c r="A12" s="14"/>
      <c r="B12" s="14"/>
      <c r="C12" s="14" t="s">
        <v>8</v>
      </c>
      <c r="D12" s="17"/>
      <c r="E12" s="29"/>
      <c r="F12" s="29"/>
      <c r="G12" s="29"/>
      <c r="H12" s="29"/>
      <c r="I12" s="29"/>
      <c r="J12" s="30">
        <f t="shared" ref="J12:J14" si="0">D12-E12-F12-G12-H12-I12</f>
        <v>0</v>
      </c>
    </row>
    <row r="13" spans="1:12">
      <c r="A13" s="15">
        <v>19010000</v>
      </c>
      <c r="B13" s="15"/>
      <c r="C13" s="15" t="s">
        <v>11</v>
      </c>
      <c r="D13" s="24">
        <v>500000</v>
      </c>
      <c r="E13" s="29">
        <v>120000</v>
      </c>
      <c r="F13" s="29">
        <v>77100</v>
      </c>
      <c r="G13" s="29">
        <v>7900</v>
      </c>
      <c r="H13" s="29"/>
      <c r="I13" s="29"/>
      <c r="J13" s="30">
        <f t="shared" si="0"/>
        <v>295000</v>
      </c>
    </row>
    <row r="14" spans="1:12" ht="47.25">
      <c r="A14" s="15">
        <v>24062100</v>
      </c>
      <c r="B14" s="15"/>
      <c r="C14" s="16" t="s">
        <v>9</v>
      </c>
      <c r="D14" s="24">
        <v>250000</v>
      </c>
      <c r="E14" s="29"/>
      <c r="F14" s="29"/>
      <c r="G14" s="29"/>
      <c r="H14" s="29">
        <f>500000-202600-134500</f>
        <v>162900</v>
      </c>
      <c r="I14" s="29"/>
      <c r="J14" s="30">
        <f t="shared" si="0"/>
        <v>87100</v>
      </c>
    </row>
    <row r="15" spans="1:12" s="5" customFormat="1">
      <c r="A15" s="4"/>
      <c r="B15" s="4"/>
      <c r="C15" s="4" t="s">
        <v>4</v>
      </c>
      <c r="D15" s="23">
        <f>D16</f>
        <v>750000</v>
      </c>
      <c r="E15" s="32" t="e">
        <f t="shared" ref="E15:I15" si="1">E16</f>
        <v>#REF!</v>
      </c>
      <c r="F15" s="32" t="e">
        <f t="shared" si="1"/>
        <v>#REF!</v>
      </c>
      <c r="G15" s="32" t="e">
        <f t="shared" si="1"/>
        <v>#REF!</v>
      </c>
      <c r="H15" s="32" t="e">
        <f t="shared" si="1"/>
        <v>#REF!</v>
      </c>
      <c r="I15" s="32" t="e">
        <f t="shared" si="1"/>
        <v>#REF!</v>
      </c>
      <c r="J15" s="30" t="e">
        <f t="shared" ref="J15:J16" si="2">D15-E15-F15-G15-H15-I15</f>
        <v>#REF!</v>
      </c>
      <c r="L15" s="40"/>
    </row>
    <row r="16" spans="1:12">
      <c r="A16" s="18">
        <v>8340</v>
      </c>
      <c r="B16" s="19" t="s">
        <v>5</v>
      </c>
      <c r="C16" s="20" t="s">
        <v>12</v>
      </c>
      <c r="D16" s="23">
        <f>D18+D27</f>
        <v>750000</v>
      </c>
      <c r="E16" s="32" t="e">
        <f>E18+E22</f>
        <v>#REF!</v>
      </c>
      <c r="F16" s="32" t="e">
        <f>F18+F22</f>
        <v>#REF!</v>
      </c>
      <c r="G16" s="32" t="e">
        <f>G18+G22</f>
        <v>#REF!</v>
      </c>
      <c r="H16" s="32" t="e">
        <f>H18+H22</f>
        <v>#REF!</v>
      </c>
      <c r="I16" s="32" t="e">
        <f>I18+I22</f>
        <v>#REF!</v>
      </c>
      <c r="J16" s="30" t="e">
        <f t="shared" si="2"/>
        <v>#REF!</v>
      </c>
    </row>
    <row r="17" spans="1:10">
      <c r="A17" s="4"/>
      <c r="B17" s="4"/>
      <c r="C17" s="21" t="s">
        <v>13</v>
      </c>
      <c r="D17" s="23"/>
      <c r="E17" s="32"/>
      <c r="F17" s="32"/>
      <c r="G17" s="32"/>
      <c r="H17" s="32"/>
      <c r="I17" s="32"/>
      <c r="J17" s="30"/>
    </row>
    <row r="18" spans="1:10">
      <c r="A18" s="4"/>
      <c r="B18" s="4"/>
      <c r="C18" s="22" t="s">
        <v>14</v>
      </c>
      <c r="D18" s="25">
        <f>D19+D25</f>
        <v>650000</v>
      </c>
      <c r="E18" s="33" t="e">
        <f>E19+E20</f>
        <v>#REF!</v>
      </c>
      <c r="F18" s="33" t="e">
        <f>F19+F20</f>
        <v>#REF!</v>
      </c>
      <c r="G18" s="33" t="e">
        <f>G19+G20</f>
        <v>#REF!</v>
      </c>
      <c r="H18" s="33" t="e">
        <f>H19+H20</f>
        <v>#REF!</v>
      </c>
      <c r="I18" s="33" t="e">
        <f>I19+I20</f>
        <v>#REF!</v>
      </c>
      <c r="J18" s="30" t="e">
        <f>D18-E18-F18-G18-H18-I18</f>
        <v>#REF!</v>
      </c>
    </row>
    <row r="19" spans="1:10" ht="31.5">
      <c r="A19" s="27" t="s">
        <v>15</v>
      </c>
      <c r="B19" s="27" t="s">
        <v>5</v>
      </c>
      <c r="C19" s="28" t="s">
        <v>16</v>
      </c>
      <c r="D19" s="23">
        <f>SUM(D20:D24)</f>
        <v>100000</v>
      </c>
      <c r="E19" s="32" t="e">
        <f>#REF!+#REF!+#REF!</f>
        <v>#REF!</v>
      </c>
      <c r="F19" s="32" t="e">
        <f>#REF!+#REF!+#REF!</f>
        <v>#REF!</v>
      </c>
      <c r="G19" s="32" t="e">
        <f>#REF!+#REF!+#REF!</f>
        <v>#REF!</v>
      </c>
      <c r="H19" s="32" t="e">
        <f>#REF!+#REF!+#REF!</f>
        <v>#REF!</v>
      </c>
      <c r="I19" s="32" t="e">
        <f>#REF!+#REF!+#REF!</f>
        <v>#REF!</v>
      </c>
      <c r="J19" s="30" t="e">
        <f t="shared" ref="J19" si="3">D19-E19-F19-G19-H19-I19</f>
        <v>#REF!</v>
      </c>
    </row>
    <row r="20" spans="1:10" ht="31.5">
      <c r="A20" s="26"/>
      <c r="B20" s="4"/>
      <c r="C20" s="21" t="s">
        <v>26</v>
      </c>
      <c r="D20" s="17">
        <v>20000</v>
      </c>
      <c r="E20" s="37"/>
      <c r="F20" s="37"/>
      <c r="G20" s="37"/>
      <c r="H20" s="37"/>
      <c r="I20" s="37"/>
      <c r="J20" s="30"/>
    </row>
    <row r="21" spans="1:10" ht="31.5" customHeight="1">
      <c r="A21" s="6"/>
      <c r="B21" s="6"/>
      <c r="C21" s="21" t="s">
        <v>27</v>
      </c>
      <c r="D21" s="17">
        <v>20000</v>
      </c>
      <c r="E21" s="35"/>
      <c r="F21" s="35"/>
      <c r="G21" s="35"/>
      <c r="H21" s="34"/>
      <c r="I21" s="39"/>
      <c r="J21" s="30"/>
    </row>
    <row r="22" spans="1:10" ht="31.5">
      <c r="A22" s="4"/>
      <c r="B22" s="4"/>
      <c r="C22" s="21" t="s">
        <v>28</v>
      </c>
      <c r="D22" s="17">
        <v>20000</v>
      </c>
      <c r="E22" s="38"/>
      <c r="F22" s="38"/>
      <c r="G22" s="38"/>
      <c r="H22" s="38"/>
      <c r="I22" s="38"/>
      <c r="J22" s="30"/>
    </row>
    <row r="23" spans="1:10">
      <c r="A23" s="26"/>
      <c r="B23" s="4"/>
      <c r="C23" s="21" t="s">
        <v>29</v>
      </c>
      <c r="D23" s="41">
        <v>20000</v>
      </c>
      <c r="E23" s="37"/>
      <c r="F23" s="37"/>
      <c r="G23" s="37"/>
      <c r="H23" s="37"/>
      <c r="I23" s="37"/>
      <c r="J23" s="30"/>
    </row>
    <row r="24" spans="1:10">
      <c r="A24" s="26"/>
      <c r="B24" s="4"/>
      <c r="C24" s="21" t="s">
        <v>30</v>
      </c>
      <c r="D24" s="17">
        <v>20000</v>
      </c>
      <c r="E24" s="37"/>
      <c r="F24" s="37"/>
      <c r="G24" s="37"/>
      <c r="H24" s="37"/>
      <c r="I24" s="37"/>
      <c r="J24" s="30"/>
    </row>
    <row r="25" spans="1:10" ht="31.5">
      <c r="A25" s="27" t="s">
        <v>21</v>
      </c>
      <c r="B25" s="27" t="s">
        <v>5</v>
      </c>
      <c r="C25" s="28" t="s">
        <v>22</v>
      </c>
      <c r="D25" s="23">
        <f>SUM(D26:D26)</f>
        <v>550000</v>
      </c>
      <c r="E25" s="32" t="e">
        <f>#REF!+E26+#REF!</f>
        <v>#REF!</v>
      </c>
      <c r="F25" s="32" t="e">
        <f>#REF!+F26+#REF!</f>
        <v>#REF!</v>
      </c>
      <c r="G25" s="32" t="e">
        <f>#REF!+G26+#REF!</f>
        <v>#REF!</v>
      </c>
      <c r="H25" s="32" t="e">
        <f>#REF!+H26+#REF!</f>
        <v>#REF!</v>
      </c>
      <c r="I25" s="32" t="e">
        <f>#REF!+I26+#REF!</f>
        <v>#REF!</v>
      </c>
      <c r="J25" s="30" t="e">
        <f t="shared" ref="J25:J26" si="4">D25-E25-F25-G25-H25-I25</f>
        <v>#REF!</v>
      </c>
    </row>
    <row r="26" spans="1:10" ht="63">
      <c r="A26" s="6"/>
      <c r="B26" s="6"/>
      <c r="C26" s="42" t="s">
        <v>31</v>
      </c>
      <c r="D26" s="43">
        <v>550000</v>
      </c>
      <c r="E26" s="34">
        <f t="shared" ref="E26" si="5">49000-49000</f>
        <v>0</v>
      </c>
      <c r="F26" s="34"/>
      <c r="G26" s="31"/>
      <c r="H26" s="36">
        <f>49000</f>
        <v>49000</v>
      </c>
      <c r="I26" s="35"/>
      <c r="J26" s="30">
        <f t="shared" si="4"/>
        <v>501000</v>
      </c>
    </row>
    <row r="27" spans="1:10" s="53" customFormat="1">
      <c r="A27" s="4"/>
      <c r="B27" s="4"/>
      <c r="C27" s="54" t="s">
        <v>23</v>
      </c>
      <c r="D27" s="25">
        <f>D28</f>
        <v>100000</v>
      </c>
      <c r="E27" s="33" t="e">
        <f>#REF!+E29</f>
        <v>#REF!</v>
      </c>
      <c r="F27" s="33" t="e">
        <f>#REF!+F29</f>
        <v>#REF!</v>
      </c>
      <c r="G27" s="33" t="e">
        <f>#REF!+G29</f>
        <v>#REF!</v>
      </c>
      <c r="H27" s="33" t="e">
        <f>#REF!+H29</f>
        <v>#REF!</v>
      </c>
      <c r="I27" s="33" t="e">
        <f>#REF!+I29</f>
        <v>#REF!</v>
      </c>
      <c r="J27" s="52" t="e">
        <f>D27-E27-F27-G27-H27-I27</f>
        <v>#REF!</v>
      </c>
    </row>
    <row r="28" spans="1:10" s="53" customFormat="1" ht="31.5">
      <c r="A28" s="27" t="s">
        <v>21</v>
      </c>
      <c r="B28" s="27" t="s">
        <v>5</v>
      </c>
      <c r="C28" s="51" t="s">
        <v>22</v>
      </c>
      <c r="D28" s="23">
        <f>SUM(D29:D39)</f>
        <v>100000</v>
      </c>
      <c r="E28" s="32" t="e">
        <f>E29+E31+#REF!</f>
        <v>#REF!</v>
      </c>
      <c r="F28" s="32" t="e">
        <f>F29+F31+#REF!</f>
        <v>#REF!</v>
      </c>
      <c r="G28" s="32" t="e">
        <f>G29+G31+#REF!</f>
        <v>#REF!</v>
      </c>
      <c r="H28" s="32" t="e">
        <f>H29+H31+#REF!</f>
        <v>#REF!</v>
      </c>
      <c r="I28" s="32" t="e">
        <f>I29+I31+#REF!</f>
        <v>#REF!</v>
      </c>
      <c r="J28" s="52" t="e">
        <f t="shared" ref="J28" si="6">D28-E28-F28-G28-H28-I28</f>
        <v>#REF!</v>
      </c>
    </row>
    <row r="29" spans="1:10" s="53" customFormat="1" ht="31.5">
      <c r="A29" s="6"/>
      <c r="B29" s="6"/>
      <c r="C29" s="42" t="s">
        <v>33</v>
      </c>
      <c r="D29" s="43">
        <v>100000</v>
      </c>
      <c r="E29" s="34"/>
      <c r="F29" s="34"/>
      <c r="G29" s="31"/>
      <c r="H29" s="36"/>
      <c r="I29" s="36"/>
      <c r="J29" s="52"/>
    </row>
    <row r="30" spans="1:10">
      <c r="A30" s="44"/>
      <c r="B30" s="44"/>
      <c r="C30" s="45"/>
      <c r="D30" s="46"/>
      <c r="E30" s="47"/>
      <c r="F30" s="47"/>
      <c r="G30" s="48"/>
      <c r="H30" s="49"/>
      <c r="I30" s="50"/>
      <c r="J30" s="30"/>
    </row>
    <row r="31" spans="1:10" s="7" customFormat="1">
      <c r="A31" s="7" t="s">
        <v>18</v>
      </c>
      <c r="C31" s="13"/>
      <c r="D31" s="12"/>
    </row>
    <row r="32" spans="1:10">
      <c r="D32" s="2"/>
    </row>
    <row r="33" spans="4:4">
      <c r="D33" s="2"/>
    </row>
    <row r="34" spans="4:4">
      <c r="D34" s="2"/>
    </row>
    <row r="35" spans="4:4">
      <c r="D35" s="2"/>
    </row>
    <row r="36" spans="4:4">
      <c r="D36" s="2"/>
    </row>
    <row r="37" spans="4:4">
      <c r="D37" s="2"/>
    </row>
    <row r="38" spans="4:4">
      <c r="D38" s="2"/>
    </row>
    <row r="39" spans="4:4">
      <c r="D39" s="2"/>
    </row>
  </sheetData>
  <mergeCells count="8">
    <mergeCell ref="E9:I9"/>
    <mergeCell ref="A7:D7"/>
    <mergeCell ref="A8:D8"/>
    <mergeCell ref="C1:D1"/>
    <mergeCell ref="C2:D2"/>
    <mergeCell ref="C4:D4"/>
    <mergeCell ref="A6:D6"/>
    <mergeCell ref="C3:D3"/>
  </mergeCells>
  <pageMargins left="0.70866141732283472" right="0.11811023622047245" top="0.59055118110236227" bottom="0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2025-12-13T10:02:58Z</cp:lastPrinted>
  <dcterms:created xsi:type="dcterms:W3CDTF">2017-11-14T12:36:37Z</dcterms:created>
  <dcterms:modified xsi:type="dcterms:W3CDTF">2025-12-14T08:30:32Z</dcterms:modified>
</cp:coreProperties>
</file>