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ПОЧАТКОВИЙ_2026\на сайт\"/>
    </mc:Choice>
  </mc:AlternateContent>
  <bookViews>
    <workbookView xWindow="-108" yWindow="-108" windowWidth="23256" windowHeight="12576" tabRatio="599"/>
  </bookViews>
  <sheets>
    <sheet name="2026" sheetId="2" r:id="rId1"/>
  </sheets>
  <definedNames>
    <definedName name="_xlnm.Print_Titles" localSheetId="0">'2026'!$7:$8</definedName>
    <definedName name="_xlnm.Print_Area" localSheetId="0">'2026'!$A$1:$P$72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G42" i="2"/>
  <c r="H42" i="2"/>
  <c r="I42" i="2"/>
  <c r="J42" i="2"/>
  <c r="K42" i="2"/>
  <c r="L42" i="2"/>
  <c r="M42" i="2"/>
  <c r="N42" i="2"/>
  <c r="O42" i="2"/>
  <c r="P42" i="2"/>
  <c r="E42" i="2"/>
  <c r="F17" i="2" l="1"/>
  <c r="G17" i="2"/>
  <c r="H17" i="2"/>
  <c r="I17" i="2"/>
  <c r="J17" i="2"/>
  <c r="K17" i="2"/>
  <c r="L17" i="2"/>
  <c r="M17" i="2"/>
  <c r="N17" i="2"/>
  <c r="O17" i="2"/>
  <c r="E17" i="2"/>
  <c r="F30" i="2"/>
  <c r="G30" i="2"/>
  <c r="H30" i="2"/>
  <c r="I30" i="2"/>
  <c r="J30" i="2"/>
  <c r="K30" i="2"/>
  <c r="L30" i="2"/>
  <c r="M30" i="2"/>
  <c r="N30" i="2"/>
  <c r="O30" i="2"/>
  <c r="E30" i="2"/>
  <c r="F48" i="2" l="1"/>
  <c r="G48" i="2"/>
  <c r="H48" i="2"/>
  <c r="I48" i="2"/>
  <c r="J48" i="2"/>
  <c r="K48" i="2"/>
  <c r="L48" i="2"/>
  <c r="M48" i="2"/>
  <c r="N48" i="2"/>
  <c r="O48" i="2"/>
  <c r="E48" i="2"/>
  <c r="P16" i="2" l="1"/>
  <c r="P18" i="2" l="1"/>
  <c r="P19" i="2"/>
  <c r="P20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0" i="2"/>
  <c r="P41" i="2"/>
  <c r="P43" i="2"/>
  <c r="P44" i="2"/>
  <c r="P45" i="2"/>
  <c r="P46" i="2"/>
  <c r="P47" i="2"/>
  <c r="P49" i="2"/>
  <c r="P50" i="2"/>
  <c r="P48" i="2"/>
  <c r="P30" i="2" l="1"/>
  <c r="P17" i="2"/>
  <c r="F59" i="2"/>
  <c r="F55" i="2" s="1"/>
  <c r="G59" i="2"/>
  <c r="H59" i="2"/>
  <c r="I59" i="2"/>
  <c r="I55" i="2" s="1"/>
  <c r="J59" i="2"/>
  <c r="J55" i="2" s="1"/>
  <c r="K59" i="2"/>
  <c r="K55" i="2" s="1"/>
  <c r="L59" i="2"/>
  <c r="L55" i="2" s="1"/>
  <c r="M59" i="2"/>
  <c r="M55" i="2" s="1"/>
  <c r="N59" i="2"/>
  <c r="N55" i="2" s="1"/>
  <c r="O59" i="2"/>
  <c r="E59" i="2"/>
  <c r="E55" i="2" s="1"/>
  <c r="P59" i="2" l="1"/>
  <c r="O55" i="2"/>
  <c r="P54" i="2" l="1"/>
  <c r="P68" i="2" l="1"/>
  <c r="P67" i="2" s="1"/>
  <c r="F67" i="2"/>
  <c r="G67" i="2"/>
  <c r="H67" i="2"/>
  <c r="I67" i="2"/>
  <c r="J67" i="2"/>
  <c r="K67" i="2"/>
  <c r="L67" i="2"/>
  <c r="M67" i="2"/>
  <c r="N67" i="2"/>
  <c r="O67" i="2"/>
  <c r="E67" i="2"/>
  <c r="P66" i="2" l="1"/>
  <c r="P65" i="2" s="1"/>
  <c r="F65" i="2"/>
  <c r="G65" i="2"/>
  <c r="G69" i="2" s="1"/>
  <c r="H65" i="2"/>
  <c r="I65" i="2"/>
  <c r="J65" i="2"/>
  <c r="K65" i="2"/>
  <c r="L65" i="2"/>
  <c r="M65" i="2"/>
  <c r="N65" i="2"/>
  <c r="O65" i="2"/>
  <c r="E65" i="2"/>
  <c r="M15" i="2" l="1"/>
  <c r="F51" i="2" l="1"/>
  <c r="I51" i="2"/>
  <c r="J51" i="2"/>
  <c r="K51" i="2"/>
  <c r="L51" i="2"/>
  <c r="M51" i="2"/>
  <c r="N51" i="2"/>
  <c r="O51" i="2"/>
  <c r="E51" i="2"/>
  <c r="P56" i="2" l="1"/>
  <c r="P57" i="2"/>
  <c r="P58" i="2"/>
  <c r="P60" i="2"/>
  <c r="P61" i="2"/>
  <c r="P62" i="2"/>
  <c r="P63" i="2"/>
  <c r="P64" i="2"/>
  <c r="P52" i="2"/>
  <c r="P53" i="2"/>
  <c r="P11" i="2"/>
  <c r="P12" i="2"/>
  <c r="P13" i="2"/>
  <c r="P14" i="2"/>
  <c r="P10" i="2"/>
  <c r="I9" i="2"/>
  <c r="J9" i="2"/>
  <c r="K9" i="2"/>
  <c r="L9" i="2"/>
  <c r="M9" i="2"/>
  <c r="N9" i="2"/>
  <c r="O9" i="2"/>
  <c r="F9" i="2"/>
  <c r="E9" i="2"/>
  <c r="M69" i="2" l="1"/>
  <c r="P51" i="2"/>
  <c r="J15" i="2"/>
  <c r="J69" i="2" s="1"/>
  <c r="I15" i="2"/>
  <c r="I69" i="2" s="1"/>
  <c r="K15" i="2"/>
  <c r="K69" i="2" s="1"/>
  <c r="N15" i="2"/>
  <c r="N69" i="2" s="1"/>
  <c r="L15" i="2"/>
  <c r="L69" i="2" s="1"/>
  <c r="O15" i="2"/>
  <c r="O69" i="2" s="1"/>
  <c r="E15" i="2"/>
  <c r="E69" i="2" s="1"/>
  <c r="F15" i="2"/>
  <c r="F69" i="2" s="1"/>
  <c r="P55" i="2"/>
  <c r="P9" i="2"/>
  <c r="H15" i="2" l="1"/>
  <c r="H69" i="2" s="1"/>
  <c r="P15" i="2"/>
  <c r="P69" i="2" s="1"/>
</calcChain>
</file>

<file path=xl/sharedStrings.xml><?xml version="1.0" encoding="utf-8"?>
<sst xmlns="http://schemas.openxmlformats.org/spreadsheetml/2006/main" count="149" uniqueCount="119">
  <si>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</si>
  <si>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</si>
  <si>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</si>
  <si>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</si>
  <si>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</si>
  <si>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</si>
  <si>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</si>
  <si>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</si>
  <si>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</si>
  <si>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</si>
  <si>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</si>
  <si>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</si>
  <si>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</si>
  <si>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</si>
  <si>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</si>
  <si>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</si>
  <si>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</si>
  <si>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</si>
  <si>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</si>
  <si>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</si>
  <si>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</si>
  <si>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</si>
  <si>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</si>
  <si>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</si>
  <si>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</si>
  <si>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</si>
  <si>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</si>
  <si>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</si>
  <si>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</si>
  <si>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</si>
  <si>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</si>
  <si>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</si>
  <si>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</si>
  <si>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</si>
  <si>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</si>
  <si>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</si>
  <si>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</si>
  <si>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</si>
  <si>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</si>
  <si>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</si>
  <si>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</si>
  <si>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</si>
  <si>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</si>
  <si>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</si>
  <si>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</si>
  <si>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</si>
  <si>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</si>
  <si>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</si>
  <si>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</si>
  <si>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</si>
  <si>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</si>
  <si>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</si>
  <si>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</si>
  <si>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</si>
  <si>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</si>
  <si>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</si>
  <si>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</si>
  <si>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</si>
  <si>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</si>
  <si>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</si>
  <si>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</si>
  <si>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</si>
  <si>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</si>
  <si>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</si>
  <si>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</si>
  <si>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</si>
  <si>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</si>
  <si>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</si>
  <si>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</si>
  <si>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</si>
  <si>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</si>
  <si>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</si>
  <si>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</si>
  <si>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</si>
  <si>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</si>
  <si>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</si>
  <si>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</si>
  <si>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</si>
  <si>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</si>
  <si>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</si>
  <si>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</si>
  <si>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</si>
  <si>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</si>
  <si>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</si>
  <si>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</si>
  <si>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</si>
  <si>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</si>
  <si>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</si>
  <si>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</si>
  <si>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</si>
  <si>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</si>
  <si>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</si>
  <si>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</si>
  <si>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</si>
  <si>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</si>
  <si>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</si>
  <si>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</si>
  <si>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</si>
  <si>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</si>
  <si>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</si>
  <si>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</si>
  <si>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</si>
  <si>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</si>
  <si>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</si>
  <si>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</si>
  <si>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</si>
  <si>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</si>
  <si>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</si>
  <si>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</si>
  <si>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</si>
  <si>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</si>
  <si>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</si>
  <si>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</si>
  <si>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до  рішення</t>
  </si>
  <si>
    <t>Чорноморської міської ради</t>
  </si>
  <si>
    <t>Забезпечення діяльності палаців i будинків культури, клубів, центрів дозвілля та iнших клубних закладів</t>
  </si>
  <si>
    <t>Додаток 11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</si>
  <si>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2026 рік</t>
  </si>
  <si>
    <t>від                   2025 №            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</si>
</sst>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" xfId="3"/>
    <cellStyle name="Обычный 3" xfId="2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5"/>
  <sheetViews>
    <sheetView tabSelected="1" view="pageBreakPreview" zoomScaleNormal="100" zoomScaleSheetLayoutView="100" workbookViewId="0">
      <pane xSplit="4" ySplit="8" topLeftCell="K66" activePane="bottomRight" state="frozen"/>
      <selection pane="topRight" activeCell="E1" sqref="E1"/>
      <selection pane="bottomLeft" activeCell="A9" sqref="A9"/>
      <selection pane="bottomRight" activeCell="P9" sqref="P9:P69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8" x14ac:dyDescent="0.3">
      <c r="N1" s="20" t="s">
        <v>116</v>
      </c>
      <c r="O1" s="20"/>
      <c r="P1" s="20"/>
    </row>
    <row r="2" spans="1:18" x14ac:dyDescent="0.3">
      <c r="N2" s="18" t="s">
        <v>113</v>
      </c>
      <c r="O2" s="18"/>
      <c r="P2" s="18"/>
    </row>
    <row r="3" spans="1:18" x14ac:dyDescent="0.3">
      <c r="N3" s="18" t="s">
        <v>114</v>
      </c>
      <c r="O3" s="18"/>
      <c r="P3" s="18"/>
    </row>
    <row r="4" spans="1:18" x14ac:dyDescent="0.3">
      <c r="N4" s="20" t="s">
        <v>118</v>
      </c>
      <c r="O4" s="18"/>
      <c r="P4" s="18"/>
    </row>
    <row r="5" spans="1:18" ht="21.6" customHeight="1" x14ac:dyDescent="0.3">
      <c r="A5" s="2"/>
      <c r="B5" s="2"/>
      <c r="C5" s="2"/>
      <c r="D5" s="3"/>
      <c r="E5" s="6"/>
      <c r="F5" s="18"/>
      <c r="G5" s="18"/>
      <c r="H5" s="18"/>
      <c r="I5" s="1"/>
      <c r="J5" s="1"/>
      <c r="N5" s="18"/>
      <c r="O5" s="18"/>
      <c r="P5" s="18"/>
    </row>
    <row r="6" spans="1:18" ht="25.95" customHeight="1" x14ac:dyDescent="0.3">
      <c r="A6" s="69" t="s">
        <v>117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8" ht="84" customHeight="1" x14ac:dyDescent="0.3">
      <c r="A7" s="70" t="s">
        <v>4</v>
      </c>
      <c r="B7" s="71" t="s">
        <v>28</v>
      </c>
      <c r="C7" s="71" t="s">
        <v>5</v>
      </c>
      <c r="D7" s="72" t="s">
        <v>29</v>
      </c>
      <c r="E7" s="73" t="s">
        <v>37</v>
      </c>
      <c r="F7" s="74"/>
      <c r="G7" s="25"/>
      <c r="H7" s="25"/>
      <c r="I7" s="73" t="s">
        <v>66</v>
      </c>
      <c r="J7" s="74"/>
      <c r="K7" s="73" t="s">
        <v>38</v>
      </c>
      <c r="L7" s="74"/>
      <c r="M7" s="73" t="s">
        <v>103</v>
      </c>
      <c r="N7" s="74"/>
      <c r="O7" s="21" t="s">
        <v>39</v>
      </c>
      <c r="P7" s="26" t="s">
        <v>36</v>
      </c>
    </row>
    <row r="8" spans="1:18" ht="27" customHeight="1" x14ac:dyDescent="0.3">
      <c r="A8" s="70"/>
      <c r="B8" s="71"/>
      <c r="C8" s="71"/>
      <c r="D8" s="72"/>
      <c r="E8" s="22" t="s">
        <v>2</v>
      </c>
      <c r="F8" s="23" t="s">
        <v>35</v>
      </c>
      <c r="G8" s="23"/>
      <c r="H8" s="23"/>
      <c r="I8" s="22" t="s">
        <v>25</v>
      </c>
      <c r="J8" s="22" t="s">
        <v>35</v>
      </c>
      <c r="K8" s="23" t="s">
        <v>26</v>
      </c>
      <c r="L8" s="23" t="s">
        <v>35</v>
      </c>
      <c r="M8" s="23" t="s">
        <v>3</v>
      </c>
      <c r="N8" s="23" t="s">
        <v>35</v>
      </c>
      <c r="O8" s="22" t="s">
        <v>35</v>
      </c>
      <c r="P8" s="22" t="s">
        <v>35</v>
      </c>
    </row>
    <row r="9" spans="1:18" s="3" customFormat="1" ht="31.2" x14ac:dyDescent="0.25">
      <c r="A9" s="15" t="s">
        <v>32</v>
      </c>
      <c r="B9" s="15"/>
      <c r="C9" s="15"/>
      <c r="D9" s="40" t="s">
        <v>49</v>
      </c>
      <c r="E9" s="46">
        <f>E10+E11+E12+E13+E14</f>
        <v>418.10441320000001</v>
      </c>
      <c r="F9" s="47">
        <f>F10+F11+F12+F13+F14</f>
        <v>2131300</v>
      </c>
      <c r="G9" s="47"/>
      <c r="H9" s="47"/>
      <c r="I9" s="48">
        <f t="shared" ref="I9:P9" si="0">I10+I11+I12+I13+I14</f>
        <v>2592</v>
      </c>
      <c r="J9" s="47">
        <f t="shared" si="0"/>
        <v>188800</v>
      </c>
      <c r="K9" s="47">
        <f t="shared" si="0"/>
        <v>228835</v>
      </c>
      <c r="L9" s="47">
        <f t="shared" si="0"/>
        <v>3037900</v>
      </c>
      <c r="M9" s="47">
        <f t="shared" si="0"/>
        <v>5339.54</v>
      </c>
      <c r="N9" s="47">
        <f t="shared" si="0"/>
        <v>240600</v>
      </c>
      <c r="O9" s="47">
        <f t="shared" si="0"/>
        <v>62000</v>
      </c>
      <c r="P9" s="47">
        <f t="shared" si="0"/>
        <v>5660600</v>
      </c>
    </row>
    <row r="10" spans="1:18" s="32" customFormat="1" ht="31.2" x14ac:dyDescent="0.25">
      <c r="A10" s="13" t="s">
        <v>17</v>
      </c>
      <c r="B10" s="13" t="s">
        <v>16</v>
      </c>
      <c r="C10" s="13" t="s">
        <v>6</v>
      </c>
      <c r="D10" s="41" t="s">
        <v>49</v>
      </c>
      <c r="E10" s="49">
        <v>408</v>
      </c>
      <c r="F10" s="50">
        <v>2082500</v>
      </c>
      <c r="G10" s="49"/>
      <c r="H10" s="49"/>
      <c r="I10" s="49">
        <v>2426</v>
      </c>
      <c r="J10" s="50">
        <v>182300</v>
      </c>
      <c r="K10" s="49">
        <v>215400</v>
      </c>
      <c r="L10" s="50">
        <v>2873000</v>
      </c>
      <c r="M10" s="49"/>
      <c r="N10" s="50"/>
      <c r="O10" s="50">
        <v>41100</v>
      </c>
      <c r="P10" s="50">
        <f t="shared" ref="P10:P50" si="1">F10+J10+L10+N10+O10</f>
        <v>5178900</v>
      </c>
    </row>
    <row r="11" spans="1:18" s="32" customFormat="1" ht="31.2" x14ac:dyDescent="0.25">
      <c r="A11" s="13" t="s">
        <v>17</v>
      </c>
      <c r="B11" s="13" t="s">
        <v>16</v>
      </c>
      <c r="C11" s="13" t="s">
        <v>6</v>
      </c>
      <c r="D11" s="42" t="s">
        <v>50</v>
      </c>
      <c r="E11" s="49"/>
      <c r="F11" s="50"/>
      <c r="G11" s="51"/>
      <c r="H11" s="51"/>
      <c r="I11" s="49">
        <v>60</v>
      </c>
      <c r="J11" s="50">
        <v>2500</v>
      </c>
      <c r="K11" s="49">
        <v>5800</v>
      </c>
      <c r="L11" s="50">
        <v>71600</v>
      </c>
      <c r="M11" s="49">
        <v>6.2</v>
      </c>
      <c r="N11" s="50">
        <v>129300</v>
      </c>
      <c r="O11" s="50">
        <v>5000</v>
      </c>
      <c r="P11" s="50">
        <f t="shared" si="1"/>
        <v>208400</v>
      </c>
    </row>
    <row r="12" spans="1:18" s="32" customFormat="1" ht="31.2" x14ac:dyDescent="0.25">
      <c r="A12" s="13" t="s">
        <v>17</v>
      </c>
      <c r="B12" s="13" t="s">
        <v>16</v>
      </c>
      <c r="C12" s="13" t="s">
        <v>6</v>
      </c>
      <c r="D12" s="42" t="s">
        <v>51</v>
      </c>
      <c r="E12" s="49"/>
      <c r="F12" s="50"/>
      <c r="G12" s="49"/>
      <c r="H12" s="49"/>
      <c r="I12" s="49">
        <v>22</v>
      </c>
      <c r="J12" s="50">
        <v>700</v>
      </c>
      <c r="K12" s="49">
        <v>1695</v>
      </c>
      <c r="L12" s="50">
        <v>20600</v>
      </c>
      <c r="M12" s="49">
        <v>1933.34</v>
      </c>
      <c r="N12" s="50">
        <v>41600</v>
      </c>
      <c r="O12" s="50">
        <v>10900</v>
      </c>
      <c r="P12" s="50">
        <f t="shared" si="1"/>
        <v>73800</v>
      </c>
    </row>
    <row r="13" spans="1:18" s="32" customFormat="1" ht="31.2" x14ac:dyDescent="0.25">
      <c r="A13" s="13" t="s">
        <v>17</v>
      </c>
      <c r="B13" s="13" t="s">
        <v>16</v>
      </c>
      <c r="C13" s="13" t="s">
        <v>6</v>
      </c>
      <c r="D13" s="42" t="s">
        <v>52</v>
      </c>
      <c r="E13" s="49"/>
      <c r="F13" s="50"/>
      <c r="G13" s="49"/>
      <c r="H13" s="49"/>
      <c r="I13" s="49">
        <v>84</v>
      </c>
      <c r="J13" s="50">
        <v>3300</v>
      </c>
      <c r="K13" s="49">
        <v>5100</v>
      </c>
      <c r="L13" s="50">
        <v>63000</v>
      </c>
      <c r="M13" s="49">
        <v>3400</v>
      </c>
      <c r="N13" s="50">
        <v>69700</v>
      </c>
      <c r="O13" s="50">
        <v>5000</v>
      </c>
      <c r="P13" s="50">
        <f t="shared" si="1"/>
        <v>141000</v>
      </c>
      <c r="R13" s="43"/>
    </row>
    <row r="14" spans="1:18" s="32" customFormat="1" ht="31.2" x14ac:dyDescent="0.25">
      <c r="A14" s="13" t="s">
        <v>30</v>
      </c>
      <c r="B14" s="12">
        <v>8210</v>
      </c>
      <c r="C14" s="13" t="s">
        <v>27</v>
      </c>
      <c r="D14" s="24" t="s">
        <v>53</v>
      </c>
      <c r="E14" s="52">
        <v>10.1044132</v>
      </c>
      <c r="F14" s="50">
        <v>48800</v>
      </c>
      <c r="G14" s="49"/>
      <c r="H14" s="49"/>
      <c r="I14" s="49"/>
      <c r="J14" s="50"/>
      <c r="K14" s="49">
        <v>840</v>
      </c>
      <c r="L14" s="50">
        <v>9700</v>
      </c>
      <c r="M14" s="49"/>
      <c r="N14" s="50"/>
      <c r="O14" s="50"/>
      <c r="P14" s="50">
        <f t="shared" si="1"/>
        <v>58500</v>
      </c>
    </row>
    <row r="15" spans="1:18" s="3" customFormat="1" ht="31.2" x14ac:dyDescent="0.25">
      <c r="A15" s="15" t="s">
        <v>33</v>
      </c>
      <c r="B15" s="15"/>
      <c r="C15" s="15"/>
      <c r="D15" s="40" t="s">
        <v>97</v>
      </c>
      <c r="E15" s="48">
        <f>E16+E17+E30+E41+E42+E47+E45+E46+E48</f>
        <v>3914.3020000000001</v>
      </c>
      <c r="F15" s="47">
        <f>F16+F17+F30+F41+F42+F47+F45+F46+F48</f>
        <v>22629500</v>
      </c>
      <c r="G15" s="53"/>
      <c r="H15" s="53">
        <f>F15/E15</f>
        <v>5781.2350707737933</v>
      </c>
      <c r="I15" s="48">
        <f t="shared" ref="I15:O15" si="2">I16+I17+I30+I41+I42+I47+I45+I46+I48</f>
        <v>21930.796299999998</v>
      </c>
      <c r="J15" s="47">
        <f t="shared" si="2"/>
        <v>1682200</v>
      </c>
      <c r="K15" s="48">
        <f t="shared" si="2"/>
        <v>1022311.35</v>
      </c>
      <c r="L15" s="47">
        <f t="shared" si="2"/>
        <v>13810000</v>
      </c>
      <c r="M15" s="48">
        <f t="shared" si="2"/>
        <v>48635.3436</v>
      </c>
      <c r="N15" s="47">
        <f t="shared" si="2"/>
        <v>956400</v>
      </c>
      <c r="O15" s="47">
        <f t="shared" si="2"/>
        <v>900700</v>
      </c>
      <c r="P15" s="47">
        <f t="shared" si="1"/>
        <v>39978800</v>
      </c>
    </row>
    <row r="16" spans="1:18" s="33" customFormat="1" ht="31.2" x14ac:dyDescent="0.25">
      <c r="A16" s="11" t="s">
        <v>20</v>
      </c>
      <c r="B16" s="11" t="s">
        <v>19</v>
      </c>
      <c r="C16" s="11" t="s">
        <v>6</v>
      </c>
      <c r="D16" s="44" t="s">
        <v>102</v>
      </c>
      <c r="E16" s="54">
        <v>20.125</v>
      </c>
      <c r="F16" s="56">
        <v>210000</v>
      </c>
      <c r="G16" s="64">
        <v>152.84700000000001</v>
      </c>
      <c r="H16" s="53">
        <v>10400</v>
      </c>
      <c r="I16" s="66">
        <v>111.17400000000001</v>
      </c>
      <c r="J16" s="56">
        <v>9900</v>
      </c>
      <c r="K16" s="56">
        <v>13303.09</v>
      </c>
      <c r="L16" s="56">
        <v>180000</v>
      </c>
      <c r="M16" s="63"/>
      <c r="N16" s="56"/>
      <c r="O16" s="56">
        <v>7900</v>
      </c>
      <c r="P16" s="56">
        <f>F16+J16+L16+N16+O16</f>
        <v>407800</v>
      </c>
    </row>
    <row r="17" spans="1:16" s="33" customFormat="1" ht="46.8" x14ac:dyDescent="0.25">
      <c r="A17" s="11" t="s">
        <v>21</v>
      </c>
      <c r="B17" s="10">
        <v>1010</v>
      </c>
      <c r="C17" s="11" t="s">
        <v>8</v>
      </c>
      <c r="D17" s="34" t="s">
        <v>98</v>
      </c>
      <c r="E17" s="64">
        <f>E18+E19+E20+E21+E22+E23+E24+E25+E26+E27+E28+E29</f>
        <v>1918.3409999999999</v>
      </c>
      <c r="F17" s="56">
        <f t="shared" ref="F17:P17" si="3">F18+F19+F20+F21+F22+F23+F24+F25+F26+F27+F28+F29</f>
        <v>9721600</v>
      </c>
      <c r="G17" s="64">
        <f t="shared" si="3"/>
        <v>10111.919099999999</v>
      </c>
      <c r="H17" s="64">
        <f t="shared" si="3"/>
        <v>660000</v>
      </c>
      <c r="I17" s="64">
        <f t="shared" si="3"/>
        <v>8103.4511000000002</v>
      </c>
      <c r="J17" s="56">
        <f t="shared" si="3"/>
        <v>696000</v>
      </c>
      <c r="K17" s="64">
        <f t="shared" si="3"/>
        <v>310542.26</v>
      </c>
      <c r="L17" s="56">
        <f t="shared" si="3"/>
        <v>4200000</v>
      </c>
      <c r="M17" s="55">
        <f t="shared" si="3"/>
        <v>5539.8203000000003</v>
      </c>
      <c r="N17" s="56">
        <f t="shared" si="3"/>
        <v>106400</v>
      </c>
      <c r="O17" s="56">
        <f t="shared" si="3"/>
        <v>275000</v>
      </c>
      <c r="P17" s="56">
        <f t="shared" si="3"/>
        <v>14999000</v>
      </c>
    </row>
    <row r="18" spans="1:16" s="32" customFormat="1" ht="46.8" x14ac:dyDescent="0.25">
      <c r="A18" s="12"/>
      <c r="B18" s="12"/>
      <c r="C18" s="13"/>
      <c r="D18" s="24" t="s">
        <v>108</v>
      </c>
      <c r="E18" s="58">
        <v>126.26600000000001</v>
      </c>
      <c r="F18" s="50">
        <v>503100</v>
      </c>
      <c r="G18" s="65">
        <v>1112.8347000000001</v>
      </c>
      <c r="H18" s="62">
        <v>73200</v>
      </c>
      <c r="I18" s="67">
        <v>804.20730000000003</v>
      </c>
      <c r="J18" s="50">
        <v>69200</v>
      </c>
      <c r="K18" s="52">
        <v>33788.660000000003</v>
      </c>
      <c r="L18" s="50">
        <v>457200</v>
      </c>
      <c r="M18" s="58"/>
      <c r="N18" s="50"/>
      <c r="O18" s="50">
        <v>20300</v>
      </c>
      <c r="P18" s="50">
        <f t="shared" si="1"/>
        <v>1049800</v>
      </c>
    </row>
    <row r="19" spans="1:16" s="32" customFormat="1" ht="46.8" x14ac:dyDescent="0.25">
      <c r="A19" s="13"/>
      <c r="B19" s="12"/>
      <c r="C19" s="13"/>
      <c r="D19" s="24" t="s">
        <v>82</v>
      </c>
      <c r="E19" s="58">
        <v>166.7</v>
      </c>
      <c r="F19" s="50">
        <v>876400</v>
      </c>
      <c r="G19" s="65">
        <v>334.93380000000002</v>
      </c>
      <c r="H19" s="62">
        <v>22700</v>
      </c>
      <c r="I19" s="67">
        <v>289</v>
      </c>
      <c r="J19" s="50">
        <v>25500</v>
      </c>
      <c r="K19" s="52">
        <v>5040</v>
      </c>
      <c r="L19" s="50">
        <v>66800</v>
      </c>
      <c r="M19" s="58"/>
      <c r="N19" s="50"/>
      <c r="O19" s="50">
        <v>9700</v>
      </c>
      <c r="P19" s="50">
        <f t="shared" si="1"/>
        <v>978400</v>
      </c>
    </row>
    <row r="20" spans="1:16" s="32" customFormat="1" ht="46.8" x14ac:dyDescent="0.25">
      <c r="A20" s="13"/>
      <c r="B20" s="12"/>
      <c r="C20" s="13"/>
      <c r="D20" s="24" t="s">
        <v>83</v>
      </c>
      <c r="E20" s="58">
        <v>208.934</v>
      </c>
      <c r="F20" s="50">
        <v>892300</v>
      </c>
      <c r="G20" s="65">
        <v>1131.5943</v>
      </c>
      <c r="H20" s="62">
        <v>74500</v>
      </c>
      <c r="I20" s="67">
        <v>1406.2073</v>
      </c>
      <c r="J20" s="50">
        <v>120200</v>
      </c>
      <c r="K20" s="52">
        <v>49498.66</v>
      </c>
      <c r="L20" s="50">
        <v>669700</v>
      </c>
      <c r="M20" s="58"/>
      <c r="N20" s="50"/>
      <c r="O20" s="50">
        <v>34400</v>
      </c>
      <c r="P20" s="50">
        <f t="shared" si="1"/>
        <v>1716600</v>
      </c>
    </row>
    <row r="21" spans="1:16" s="32" customFormat="1" ht="46.8" x14ac:dyDescent="0.25">
      <c r="A21" s="12"/>
      <c r="B21" s="12"/>
      <c r="C21" s="13"/>
      <c r="D21" s="24" t="s">
        <v>107</v>
      </c>
      <c r="E21" s="58">
        <v>127.29900000000001</v>
      </c>
      <c r="F21" s="50">
        <v>709900</v>
      </c>
      <c r="G21" s="65">
        <v>334.93380000000002</v>
      </c>
      <c r="H21" s="62">
        <v>22700</v>
      </c>
      <c r="I21" s="67">
        <v>804</v>
      </c>
      <c r="J21" s="50">
        <v>69100</v>
      </c>
      <c r="K21" s="52">
        <v>40318.660000000003</v>
      </c>
      <c r="L21" s="50">
        <v>545500</v>
      </c>
      <c r="M21" s="58"/>
      <c r="N21" s="50"/>
      <c r="O21" s="50">
        <v>19200</v>
      </c>
      <c r="P21" s="50">
        <f t="shared" si="1"/>
        <v>1343700</v>
      </c>
    </row>
    <row r="22" spans="1:16" s="32" customFormat="1" ht="46.8" x14ac:dyDescent="0.25">
      <c r="A22" s="13"/>
      <c r="B22" s="12"/>
      <c r="C22" s="13"/>
      <c r="D22" s="24" t="s">
        <v>84</v>
      </c>
      <c r="E22" s="58">
        <v>238.87100000000001</v>
      </c>
      <c r="F22" s="50">
        <v>1267000</v>
      </c>
      <c r="G22" s="65">
        <v>1131.5943</v>
      </c>
      <c r="H22" s="62">
        <v>74500</v>
      </c>
      <c r="I22" s="67">
        <v>744</v>
      </c>
      <c r="J22" s="50">
        <v>64100</v>
      </c>
      <c r="K22" s="52">
        <v>30233.66</v>
      </c>
      <c r="L22" s="50">
        <v>409100</v>
      </c>
      <c r="M22" s="58"/>
      <c r="N22" s="50"/>
      <c r="O22" s="50">
        <v>37600</v>
      </c>
      <c r="P22" s="50">
        <f t="shared" si="1"/>
        <v>1777800</v>
      </c>
    </row>
    <row r="23" spans="1:16" s="32" customFormat="1" ht="46.8" x14ac:dyDescent="0.25">
      <c r="A23" s="13"/>
      <c r="B23" s="12"/>
      <c r="C23" s="13"/>
      <c r="D23" s="24" t="s">
        <v>85</v>
      </c>
      <c r="E23" s="58">
        <v>118.41</v>
      </c>
      <c r="F23" s="50">
        <v>559600</v>
      </c>
      <c r="G23" s="65">
        <v>668.8827</v>
      </c>
      <c r="H23" s="62">
        <v>44400</v>
      </c>
      <c r="I23" s="67">
        <v>227</v>
      </c>
      <c r="J23" s="50">
        <v>20200</v>
      </c>
      <c r="K23" s="52">
        <v>10405</v>
      </c>
      <c r="L23" s="50">
        <v>140800</v>
      </c>
      <c r="M23" s="58"/>
      <c r="N23" s="50"/>
      <c r="O23" s="50">
        <v>15000</v>
      </c>
      <c r="P23" s="50">
        <f t="shared" si="1"/>
        <v>735600</v>
      </c>
    </row>
    <row r="24" spans="1:16" s="32" customFormat="1" ht="46.8" x14ac:dyDescent="0.25">
      <c r="A24" s="12"/>
      <c r="B24" s="12"/>
      <c r="C24" s="13"/>
      <c r="D24" s="24" t="s">
        <v>106</v>
      </c>
      <c r="E24" s="58">
        <v>0</v>
      </c>
      <c r="F24" s="50">
        <v>0</v>
      </c>
      <c r="G24" s="65">
        <v>203.05500000000001</v>
      </c>
      <c r="H24" s="62">
        <v>6400</v>
      </c>
      <c r="I24" s="67">
        <v>40</v>
      </c>
      <c r="J24" s="50">
        <v>2200</v>
      </c>
      <c r="K24" s="52">
        <v>1735</v>
      </c>
      <c r="L24" s="50">
        <v>23000</v>
      </c>
      <c r="M24" s="52">
        <v>5539.8203000000003</v>
      </c>
      <c r="N24" s="50">
        <v>106400</v>
      </c>
      <c r="O24" s="50">
        <v>23300</v>
      </c>
      <c r="P24" s="50">
        <f t="shared" si="1"/>
        <v>154900</v>
      </c>
    </row>
    <row r="25" spans="1:16" s="32" customFormat="1" ht="46.8" x14ac:dyDescent="0.25">
      <c r="A25" s="13"/>
      <c r="B25" s="12"/>
      <c r="C25" s="13"/>
      <c r="D25" s="24" t="s">
        <v>86</v>
      </c>
      <c r="E25" s="58">
        <v>186.447</v>
      </c>
      <c r="F25" s="50">
        <v>933700</v>
      </c>
      <c r="G25" s="65">
        <v>779.68610000000001</v>
      </c>
      <c r="H25" s="62">
        <v>51600</v>
      </c>
      <c r="I25" s="67">
        <v>439.20729999999998</v>
      </c>
      <c r="J25" s="50">
        <v>38200</v>
      </c>
      <c r="K25" s="52">
        <v>9680</v>
      </c>
      <c r="L25" s="50">
        <v>131000</v>
      </c>
      <c r="M25" s="58"/>
      <c r="N25" s="50"/>
      <c r="O25" s="50">
        <v>22300</v>
      </c>
      <c r="P25" s="50">
        <f t="shared" si="1"/>
        <v>1125200</v>
      </c>
    </row>
    <row r="26" spans="1:16" s="32" customFormat="1" ht="46.8" x14ac:dyDescent="0.25">
      <c r="A26" s="12"/>
      <c r="B26" s="12"/>
      <c r="C26" s="13"/>
      <c r="D26" s="24" t="s">
        <v>105</v>
      </c>
      <c r="E26" s="58">
        <v>121.254</v>
      </c>
      <c r="F26" s="50">
        <v>757700</v>
      </c>
      <c r="G26" s="65">
        <v>779.68610000000001</v>
      </c>
      <c r="H26" s="62">
        <v>51600</v>
      </c>
      <c r="I26" s="67">
        <v>426</v>
      </c>
      <c r="J26" s="50">
        <v>37100</v>
      </c>
      <c r="K26" s="52">
        <v>18355</v>
      </c>
      <c r="L26" s="50">
        <v>248400</v>
      </c>
      <c r="M26" s="58"/>
      <c r="N26" s="50"/>
      <c r="O26" s="50">
        <v>14100</v>
      </c>
      <c r="P26" s="50">
        <f t="shared" si="1"/>
        <v>1057300</v>
      </c>
    </row>
    <row r="27" spans="1:16" s="32" customFormat="1" ht="46.8" x14ac:dyDescent="0.25">
      <c r="A27" s="12"/>
      <c r="B27" s="12"/>
      <c r="C27" s="13"/>
      <c r="D27" s="24" t="s">
        <v>87</v>
      </c>
      <c r="E27" s="58">
        <v>189.19499999999999</v>
      </c>
      <c r="F27" s="50">
        <v>1153000</v>
      </c>
      <c r="G27" s="65">
        <v>1131.5943</v>
      </c>
      <c r="H27" s="62">
        <v>74500</v>
      </c>
      <c r="I27" s="67">
        <v>772.20730000000003</v>
      </c>
      <c r="J27" s="50">
        <v>66400</v>
      </c>
      <c r="K27" s="52">
        <v>23128.66</v>
      </c>
      <c r="L27" s="50">
        <v>312900</v>
      </c>
      <c r="M27" s="58"/>
      <c r="N27" s="50"/>
      <c r="O27" s="50">
        <v>27800</v>
      </c>
      <c r="P27" s="50">
        <f t="shared" si="1"/>
        <v>1560100</v>
      </c>
    </row>
    <row r="28" spans="1:16" s="32" customFormat="1" ht="46.8" x14ac:dyDescent="0.25">
      <c r="A28" s="13"/>
      <c r="B28" s="12"/>
      <c r="C28" s="13"/>
      <c r="D28" s="24" t="s">
        <v>88</v>
      </c>
      <c r="E28" s="58">
        <v>198.11</v>
      </c>
      <c r="F28" s="50">
        <v>961200</v>
      </c>
      <c r="G28" s="65">
        <v>1371.5297</v>
      </c>
      <c r="H28" s="62">
        <v>89400</v>
      </c>
      <c r="I28" s="67">
        <v>931.41459999999995</v>
      </c>
      <c r="J28" s="50">
        <v>79300</v>
      </c>
      <c r="K28" s="52">
        <v>33323.660000000003</v>
      </c>
      <c r="L28" s="50">
        <v>450900</v>
      </c>
      <c r="M28" s="58"/>
      <c r="N28" s="50"/>
      <c r="O28" s="50">
        <v>16900</v>
      </c>
      <c r="P28" s="50">
        <f t="shared" si="1"/>
        <v>1508300</v>
      </c>
    </row>
    <row r="29" spans="1:16" s="32" customFormat="1" ht="46.8" x14ac:dyDescent="0.25">
      <c r="A29" s="12"/>
      <c r="B29" s="12"/>
      <c r="C29" s="13"/>
      <c r="D29" s="24" t="s">
        <v>104</v>
      </c>
      <c r="E29" s="58">
        <v>236.85499999999999</v>
      </c>
      <c r="F29" s="50">
        <v>1107700</v>
      </c>
      <c r="G29" s="65">
        <v>1131.5943</v>
      </c>
      <c r="H29" s="62">
        <v>74500</v>
      </c>
      <c r="I29" s="67">
        <v>1220.2073</v>
      </c>
      <c r="J29" s="50">
        <v>104500</v>
      </c>
      <c r="K29" s="52">
        <v>55035.3</v>
      </c>
      <c r="L29" s="50">
        <v>744700</v>
      </c>
      <c r="M29" s="58"/>
      <c r="N29" s="50"/>
      <c r="O29" s="50">
        <v>34400</v>
      </c>
      <c r="P29" s="50">
        <f t="shared" si="1"/>
        <v>1991300</v>
      </c>
    </row>
    <row r="30" spans="1:16" s="3" customFormat="1" ht="50.4" customHeight="1" x14ac:dyDescent="0.25">
      <c r="A30" s="11" t="s">
        <v>43</v>
      </c>
      <c r="B30" s="10">
        <v>1021</v>
      </c>
      <c r="C30" s="11" t="s">
        <v>7</v>
      </c>
      <c r="D30" s="34" t="s">
        <v>99</v>
      </c>
      <c r="E30" s="64">
        <f>E31+E32+E33+E34+E35+E36+E37+E38+E39+E40</f>
        <v>1526.2940000000001</v>
      </c>
      <c r="F30" s="56">
        <f t="shared" ref="F30:P30" si="4">F31+F32+F33+F34+F35+F36+F37+F38+F39+F40</f>
        <v>10200000</v>
      </c>
      <c r="G30" s="64">
        <f t="shared" si="4"/>
        <v>9330.8788999999997</v>
      </c>
      <c r="H30" s="64">
        <f t="shared" si="4"/>
        <v>608000</v>
      </c>
      <c r="I30" s="64">
        <f t="shared" si="4"/>
        <v>5598.72</v>
      </c>
      <c r="J30" s="56">
        <f t="shared" si="4"/>
        <v>480000</v>
      </c>
      <c r="K30" s="64">
        <f t="shared" si="4"/>
        <v>480848.2</v>
      </c>
      <c r="L30" s="56">
        <f t="shared" si="4"/>
        <v>6500000</v>
      </c>
      <c r="M30" s="64">
        <f t="shared" si="4"/>
        <v>43095.523300000001</v>
      </c>
      <c r="N30" s="56">
        <f t="shared" si="4"/>
        <v>850000</v>
      </c>
      <c r="O30" s="56">
        <f t="shared" si="4"/>
        <v>350000</v>
      </c>
      <c r="P30" s="56">
        <f t="shared" si="4"/>
        <v>18380000</v>
      </c>
    </row>
    <row r="31" spans="1:16" s="32" customFormat="1" ht="46.8" x14ac:dyDescent="0.25">
      <c r="A31" s="13"/>
      <c r="B31" s="12"/>
      <c r="C31" s="13"/>
      <c r="D31" s="24" t="s">
        <v>67</v>
      </c>
      <c r="E31" s="58">
        <v>175.15100000000001</v>
      </c>
      <c r="F31" s="50">
        <v>1046700</v>
      </c>
      <c r="G31" s="65">
        <v>890.48940000000005</v>
      </c>
      <c r="H31" s="62">
        <v>58800</v>
      </c>
      <c r="I31" s="67">
        <v>515</v>
      </c>
      <c r="J31" s="50">
        <v>44600</v>
      </c>
      <c r="K31" s="52">
        <v>30962.16</v>
      </c>
      <c r="L31" s="50">
        <v>418900</v>
      </c>
      <c r="M31" s="58"/>
      <c r="N31" s="50"/>
      <c r="O31" s="50">
        <v>24300</v>
      </c>
      <c r="P31" s="50">
        <f t="shared" si="1"/>
        <v>1534500</v>
      </c>
    </row>
    <row r="32" spans="1:16" s="32" customFormat="1" ht="31.2" x14ac:dyDescent="0.25">
      <c r="A32" s="13"/>
      <c r="B32" s="12"/>
      <c r="C32" s="13"/>
      <c r="D32" s="24" t="s">
        <v>68</v>
      </c>
      <c r="E32" s="58">
        <v>193.39</v>
      </c>
      <c r="F32" s="50">
        <v>1455600</v>
      </c>
      <c r="G32" s="65">
        <v>1112.8655000000001</v>
      </c>
      <c r="H32" s="62">
        <v>73200</v>
      </c>
      <c r="I32" s="67">
        <v>640</v>
      </c>
      <c r="J32" s="50">
        <v>55200</v>
      </c>
      <c r="K32" s="52">
        <v>61352.160000000003</v>
      </c>
      <c r="L32" s="50">
        <v>830100</v>
      </c>
      <c r="M32" s="58"/>
      <c r="N32" s="50"/>
      <c r="O32" s="50">
        <v>29400</v>
      </c>
      <c r="P32" s="50">
        <f t="shared" si="1"/>
        <v>2370300</v>
      </c>
    </row>
    <row r="33" spans="1:17" s="32" customFormat="1" ht="31.2" x14ac:dyDescent="0.25">
      <c r="A33" s="13"/>
      <c r="B33" s="12"/>
      <c r="C33" s="13"/>
      <c r="D33" s="24" t="s">
        <v>69</v>
      </c>
      <c r="E33" s="58">
        <v>175.15100000000001</v>
      </c>
      <c r="F33" s="50">
        <v>1162200</v>
      </c>
      <c r="G33" s="65">
        <v>668.8827</v>
      </c>
      <c r="H33" s="62">
        <v>44400</v>
      </c>
      <c r="I33" s="67">
        <v>661</v>
      </c>
      <c r="J33" s="50">
        <v>57000</v>
      </c>
      <c r="K33" s="52">
        <v>41415</v>
      </c>
      <c r="L33" s="50">
        <v>560400</v>
      </c>
      <c r="M33" s="58"/>
      <c r="N33" s="50"/>
      <c r="O33" s="50">
        <v>34400</v>
      </c>
      <c r="P33" s="50">
        <f t="shared" si="1"/>
        <v>1814000</v>
      </c>
    </row>
    <row r="34" spans="1:17" s="32" customFormat="1" ht="31.2" x14ac:dyDescent="0.25">
      <c r="A34" s="13"/>
      <c r="B34" s="12"/>
      <c r="C34" s="13"/>
      <c r="D34" s="24" t="s">
        <v>70</v>
      </c>
      <c r="E34" s="58">
        <v>217.24100000000001</v>
      </c>
      <c r="F34" s="50">
        <v>1383800</v>
      </c>
      <c r="G34" s="65">
        <v>1223.6687999999999</v>
      </c>
      <c r="H34" s="62">
        <v>80500</v>
      </c>
      <c r="I34" s="67">
        <v>680</v>
      </c>
      <c r="J34" s="50">
        <v>58600</v>
      </c>
      <c r="K34" s="52">
        <v>49427.16</v>
      </c>
      <c r="L34" s="50">
        <v>668800</v>
      </c>
      <c r="M34" s="58"/>
      <c r="N34" s="50"/>
      <c r="O34" s="50">
        <v>39300</v>
      </c>
      <c r="P34" s="50">
        <f t="shared" si="1"/>
        <v>2150500</v>
      </c>
    </row>
    <row r="35" spans="1:17" s="32" customFormat="1" ht="31.2" x14ac:dyDescent="0.25">
      <c r="A35" s="13"/>
      <c r="B35" s="12"/>
      <c r="C35" s="13"/>
      <c r="D35" s="24" t="s">
        <v>71</v>
      </c>
      <c r="E35" s="58">
        <v>202.21</v>
      </c>
      <c r="F35" s="50">
        <v>1639100</v>
      </c>
      <c r="G35" s="65">
        <v>1890.7972</v>
      </c>
      <c r="H35" s="62">
        <v>123800</v>
      </c>
      <c r="I35" s="67">
        <v>774.36</v>
      </c>
      <c r="J35" s="50">
        <v>66600</v>
      </c>
      <c r="K35" s="52">
        <v>75764.320000000007</v>
      </c>
      <c r="L35" s="50">
        <v>1025200</v>
      </c>
      <c r="M35" s="58"/>
      <c r="N35" s="50"/>
      <c r="O35" s="50">
        <v>55600</v>
      </c>
      <c r="P35" s="50">
        <f t="shared" si="1"/>
        <v>2786500</v>
      </c>
    </row>
    <row r="36" spans="1:17" s="32" customFormat="1" ht="31.2" x14ac:dyDescent="0.25">
      <c r="A36" s="13"/>
      <c r="B36" s="12"/>
      <c r="C36" s="13"/>
      <c r="D36" s="24" t="s">
        <v>72</v>
      </c>
      <c r="E36" s="58">
        <v>303.33600000000001</v>
      </c>
      <c r="F36" s="50">
        <v>1873500</v>
      </c>
      <c r="G36" s="65">
        <v>1223.6687999999999</v>
      </c>
      <c r="H36" s="62">
        <v>80400</v>
      </c>
      <c r="I36" s="67">
        <v>735.36</v>
      </c>
      <c r="J36" s="50">
        <v>63300</v>
      </c>
      <c r="K36" s="52">
        <v>72682.16</v>
      </c>
      <c r="L36" s="50">
        <v>983400</v>
      </c>
      <c r="M36" s="58"/>
      <c r="N36" s="50"/>
      <c r="O36" s="50">
        <v>38200</v>
      </c>
      <c r="P36" s="50">
        <f t="shared" si="1"/>
        <v>2958400</v>
      </c>
    </row>
    <row r="37" spans="1:17" s="32" customFormat="1" ht="46.8" x14ac:dyDescent="0.25">
      <c r="A37" s="13"/>
      <c r="B37" s="12"/>
      <c r="C37" s="13"/>
      <c r="D37" s="24" t="s">
        <v>80</v>
      </c>
      <c r="E37" s="58">
        <v>90.314999999999998</v>
      </c>
      <c r="F37" s="50">
        <v>752700</v>
      </c>
      <c r="G37" s="65">
        <v>334.93380000000002</v>
      </c>
      <c r="H37" s="62">
        <v>22700</v>
      </c>
      <c r="I37" s="67">
        <v>300</v>
      </c>
      <c r="J37" s="50">
        <v>26400</v>
      </c>
      <c r="K37" s="52">
        <v>22815</v>
      </c>
      <c r="L37" s="50">
        <v>302500</v>
      </c>
      <c r="M37" s="58"/>
      <c r="N37" s="50"/>
      <c r="O37" s="50">
        <v>13000</v>
      </c>
      <c r="P37" s="50">
        <f t="shared" si="1"/>
        <v>1094600</v>
      </c>
    </row>
    <row r="38" spans="1:17" s="32" customFormat="1" ht="46.8" x14ac:dyDescent="0.25">
      <c r="A38" s="13"/>
      <c r="B38" s="12"/>
      <c r="C38" s="13"/>
      <c r="D38" s="24" t="s">
        <v>73</v>
      </c>
      <c r="E38" s="58"/>
      <c r="F38" s="50"/>
      <c r="G38" s="49">
        <v>1113.635</v>
      </c>
      <c r="H38" s="62">
        <v>73300</v>
      </c>
      <c r="I38" s="67">
        <v>598</v>
      </c>
      <c r="J38" s="50">
        <v>51700</v>
      </c>
      <c r="K38" s="52">
        <v>50715.12</v>
      </c>
      <c r="L38" s="50">
        <v>686200</v>
      </c>
      <c r="M38" s="52">
        <v>31795.523300000001</v>
      </c>
      <c r="N38" s="50">
        <v>631000</v>
      </c>
      <c r="O38" s="50">
        <v>30900</v>
      </c>
      <c r="P38" s="50">
        <f t="shared" si="1"/>
        <v>1399800</v>
      </c>
    </row>
    <row r="39" spans="1:17" s="32" customFormat="1" ht="46.8" x14ac:dyDescent="0.25">
      <c r="A39" s="13"/>
      <c r="B39" s="12"/>
      <c r="C39" s="13"/>
      <c r="D39" s="24" t="s">
        <v>74</v>
      </c>
      <c r="E39" s="58">
        <v>169.5</v>
      </c>
      <c r="F39" s="50">
        <v>886400</v>
      </c>
      <c r="G39" s="65">
        <v>668.8827</v>
      </c>
      <c r="H39" s="62">
        <v>44400</v>
      </c>
      <c r="I39" s="67">
        <v>600</v>
      </c>
      <c r="J39" s="50">
        <v>51900</v>
      </c>
      <c r="K39" s="52">
        <v>64780.12</v>
      </c>
      <c r="L39" s="50">
        <v>876500</v>
      </c>
      <c r="M39" s="58"/>
      <c r="N39" s="50"/>
      <c r="O39" s="50">
        <v>22800</v>
      </c>
      <c r="P39" s="50">
        <f t="shared" si="1"/>
        <v>1837600</v>
      </c>
    </row>
    <row r="40" spans="1:17" s="32" customFormat="1" ht="31.2" x14ac:dyDescent="0.25">
      <c r="A40" s="13"/>
      <c r="B40" s="12"/>
      <c r="C40" s="13"/>
      <c r="D40" s="24" t="s">
        <v>75</v>
      </c>
      <c r="E40" s="58"/>
      <c r="F40" s="50"/>
      <c r="G40" s="49">
        <v>203.05500000000001</v>
      </c>
      <c r="H40" s="62">
        <v>6500</v>
      </c>
      <c r="I40" s="67">
        <v>95</v>
      </c>
      <c r="J40" s="50">
        <v>4700</v>
      </c>
      <c r="K40" s="52">
        <v>10935</v>
      </c>
      <c r="L40" s="50">
        <v>148000</v>
      </c>
      <c r="M40" s="58">
        <v>11300</v>
      </c>
      <c r="N40" s="50">
        <v>219000</v>
      </c>
      <c r="O40" s="50">
        <v>62100</v>
      </c>
      <c r="P40" s="50">
        <f t="shared" si="1"/>
        <v>433800</v>
      </c>
    </row>
    <row r="41" spans="1:17" s="3" customFormat="1" ht="31.2" x14ac:dyDescent="0.25">
      <c r="A41" s="11" t="s">
        <v>44</v>
      </c>
      <c r="B41" s="10">
        <v>1022</v>
      </c>
      <c r="C41" s="11" t="s">
        <v>9</v>
      </c>
      <c r="D41" s="45" t="s">
        <v>48</v>
      </c>
      <c r="E41" s="54">
        <v>159.41499999999999</v>
      </c>
      <c r="F41" s="56">
        <v>772600</v>
      </c>
      <c r="G41" s="64">
        <v>1224.4383</v>
      </c>
      <c r="H41" s="53">
        <v>80500</v>
      </c>
      <c r="I41" s="66">
        <v>1126.4025999999999</v>
      </c>
      <c r="J41" s="56">
        <v>96500</v>
      </c>
      <c r="K41" s="55">
        <v>51734.239999999998</v>
      </c>
      <c r="L41" s="56">
        <v>700000</v>
      </c>
      <c r="M41" s="54"/>
      <c r="N41" s="56"/>
      <c r="O41" s="56">
        <v>37800</v>
      </c>
      <c r="P41" s="56">
        <f t="shared" si="1"/>
        <v>1606900</v>
      </c>
    </row>
    <row r="42" spans="1:17" s="3" customFormat="1" ht="46.8" x14ac:dyDescent="0.25">
      <c r="A42" s="11" t="s">
        <v>45</v>
      </c>
      <c r="B42" s="10">
        <v>1070</v>
      </c>
      <c r="C42" s="11" t="s">
        <v>10</v>
      </c>
      <c r="D42" s="34" t="s">
        <v>100</v>
      </c>
      <c r="E42" s="64">
        <f>E43+E44</f>
        <v>35.173999999999999</v>
      </c>
      <c r="F42" s="56">
        <f t="shared" ref="F42:P42" si="5">F43+F44</f>
        <v>180000</v>
      </c>
      <c r="G42" s="64">
        <f t="shared" si="5"/>
        <v>8978.0190999999995</v>
      </c>
      <c r="H42" s="64">
        <f t="shared" si="5"/>
        <v>337300</v>
      </c>
      <c r="I42" s="64">
        <f t="shared" si="5"/>
        <v>5867.7168000000001</v>
      </c>
      <c r="J42" s="56">
        <f t="shared" si="5"/>
        <v>296800</v>
      </c>
      <c r="K42" s="64">
        <f t="shared" si="5"/>
        <v>42465.119999999995</v>
      </c>
      <c r="L42" s="56">
        <f t="shared" si="5"/>
        <v>570000</v>
      </c>
      <c r="M42" s="64">
        <f t="shared" si="5"/>
        <v>0</v>
      </c>
      <c r="N42" s="56">
        <f t="shared" si="5"/>
        <v>0</v>
      </c>
      <c r="O42" s="56">
        <f t="shared" si="5"/>
        <v>75700</v>
      </c>
      <c r="P42" s="56">
        <f t="shared" si="5"/>
        <v>1122500</v>
      </c>
    </row>
    <row r="43" spans="1:17" s="32" customFormat="1" ht="31.2" x14ac:dyDescent="0.25">
      <c r="A43" s="13"/>
      <c r="B43" s="12"/>
      <c r="C43" s="13" t="s">
        <v>10</v>
      </c>
      <c r="D43" s="24" t="s">
        <v>54</v>
      </c>
      <c r="E43" s="58">
        <v>35.173999999999999</v>
      </c>
      <c r="F43" s="50">
        <v>180000</v>
      </c>
      <c r="G43" s="49">
        <v>512.2758</v>
      </c>
      <c r="H43" s="62">
        <v>34900</v>
      </c>
      <c r="I43" s="66">
        <v>293</v>
      </c>
      <c r="J43" s="50">
        <v>26500</v>
      </c>
      <c r="K43" s="50">
        <v>16848.7</v>
      </c>
      <c r="L43" s="50">
        <v>223400</v>
      </c>
      <c r="M43" s="58"/>
      <c r="N43" s="50"/>
      <c r="O43" s="50">
        <v>53100</v>
      </c>
      <c r="P43" s="50">
        <f t="shared" si="1"/>
        <v>483000</v>
      </c>
    </row>
    <row r="44" spans="1:17" s="32" customFormat="1" ht="31.2" x14ac:dyDescent="0.25">
      <c r="A44" s="13"/>
      <c r="B44" s="12"/>
      <c r="C44" s="13" t="s">
        <v>10</v>
      </c>
      <c r="D44" s="24" t="s">
        <v>76</v>
      </c>
      <c r="E44" s="58"/>
      <c r="F44" s="50"/>
      <c r="G44" s="49">
        <v>8465.7433000000001</v>
      </c>
      <c r="H44" s="62">
        <v>302400</v>
      </c>
      <c r="I44" s="67">
        <v>5574.7168000000001</v>
      </c>
      <c r="J44" s="50">
        <v>270300</v>
      </c>
      <c r="K44" s="50">
        <v>25616.42</v>
      </c>
      <c r="L44" s="50">
        <v>346600</v>
      </c>
      <c r="M44" s="58"/>
      <c r="N44" s="50"/>
      <c r="O44" s="50">
        <v>22600</v>
      </c>
      <c r="P44" s="50">
        <f t="shared" si="1"/>
        <v>639500</v>
      </c>
    </row>
    <row r="45" spans="1:17" s="3" customFormat="1" ht="31.2" customHeight="1" x14ac:dyDescent="0.25">
      <c r="A45" s="11" t="s">
        <v>46</v>
      </c>
      <c r="B45" s="10">
        <v>1141</v>
      </c>
      <c r="C45" s="11" t="s">
        <v>11</v>
      </c>
      <c r="D45" s="34" t="s">
        <v>101</v>
      </c>
      <c r="E45" s="54">
        <v>107.64</v>
      </c>
      <c r="F45" s="56">
        <v>603800</v>
      </c>
      <c r="G45" s="64">
        <v>858.54100000000005</v>
      </c>
      <c r="H45" s="53">
        <v>60000</v>
      </c>
      <c r="I45" s="66">
        <v>810.37</v>
      </c>
      <c r="J45" s="56">
        <v>73900</v>
      </c>
      <c r="K45" s="55">
        <v>101574.86</v>
      </c>
      <c r="L45" s="56">
        <v>1367000</v>
      </c>
      <c r="M45" s="54"/>
      <c r="N45" s="56"/>
      <c r="O45" s="56">
        <v>129200</v>
      </c>
      <c r="P45" s="56">
        <f t="shared" si="1"/>
        <v>2173900</v>
      </c>
    </row>
    <row r="46" spans="1:17" s="3" customFormat="1" ht="31.2" x14ac:dyDescent="0.25">
      <c r="A46" s="11" t="s">
        <v>47</v>
      </c>
      <c r="B46" s="14">
        <v>1151</v>
      </c>
      <c r="C46" s="14" t="s">
        <v>11</v>
      </c>
      <c r="D46" s="34" t="s">
        <v>40</v>
      </c>
      <c r="E46" s="54">
        <v>24.712</v>
      </c>
      <c r="F46" s="56">
        <v>118600</v>
      </c>
      <c r="G46" s="64">
        <v>90.025199999999998</v>
      </c>
      <c r="H46" s="53">
        <v>6500</v>
      </c>
      <c r="I46" s="66">
        <v>54.807200000000002</v>
      </c>
      <c r="J46" s="56">
        <v>5300</v>
      </c>
      <c r="K46" s="55">
        <v>5407.77</v>
      </c>
      <c r="L46" s="56">
        <v>71700</v>
      </c>
      <c r="M46" s="54"/>
      <c r="N46" s="56"/>
      <c r="O46" s="56">
        <v>8000</v>
      </c>
      <c r="P46" s="56">
        <f t="shared" si="1"/>
        <v>203600</v>
      </c>
    </row>
    <row r="47" spans="1:17" s="3" customFormat="1" ht="46.8" x14ac:dyDescent="0.25">
      <c r="A47" s="11" t="s">
        <v>90</v>
      </c>
      <c r="B47" s="10">
        <v>1160</v>
      </c>
      <c r="C47" s="11" t="s">
        <v>11</v>
      </c>
      <c r="D47" s="34" t="s">
        <v>55</v>
      </c>
      <c r="E47" s="54">
        <v>4.05</v>
      </c>
      <c r="F47" s="56">
        <v>19500</v>
      </c>
      <c r="G47" s="64">
        <v>61.372700000000002</v>
      </c>
      <c r="H47" s="53">
        <v>4300</v>
      </c>
      <c r="I47" s="66">
        <v>47.006100000000004</v>
      </c>
      <c r="J47" s="56">
        <v>4300</v>
      </c>
      <c r="K47" s="55">
        <v>1425.48</v>
      </c>
      <c r="L47" s="56">
        <v>18900</v>
      </c>
      <c r="M47" s="54"/>
      <c r="N47" s="56"/>
      <c r="O47" s="56">
        <v>1800</v>
      </c>
      <c r="P47" s="56">
        <f t="shared" si="1"/>
        <v>44500</v>
      </c>
      <c r="Q47" s="3" t="s">
        <v>1</v>
      </c>
    </row>
    <row r="48" spans="1:17" s="3" customFormat="1" x14ac:dyDescent="0.25">
      <c r="A48" s="11" t="s">
        <v>24</v>
      </c>
      <c r="B48" s="10">
        <v>5031</v>
      </c>
      <c r="C48" s="11" t="s">
        <v>15</v>
      </c>
      <c r="D48" s="35" t="s">
        <v>31</v>
      </c>
      <c r="E48" s="56">
        <f>E49+E50</f>
        <v>118.55099999999999</v>
      </c>
      <c r="F48" s="56">
        <f t="shared" ref="F48:O48" si="6">F49+F50</f>
        <v>803400</v>
      </c>
      <c r="G48" s="56">
        <f t="shared" si="6"/>
        <v>308</v>
      </c>
      <c r="H48" s="56">
        <f t="shared" si="6"/>
        <v>21600</v>
      </c>
      <c r="I48" s="56">
        <f t="shared" si="6"/>
        <v>211.14850000000001</v>
      </c>
      <c r="J48" s="56">
        <f t="shared" si="6"/>
        <v>19500</v>
      </c>
      <c r="K48" s="56">
        <f t="shared" si="6"/>
        <v>15010.33</v>
      </c>
      <c r="L48" s="56">
        <f t="shared" si="6"/>
        <v>202400</v>
      </c>
      <c r="M48" s="56">
        <f t="shared" si="6"/>
        <v>0</v>
      </c>
      <c r="N48" s="56">
        <f t="shared" si="6"/>
        <v>0</v>
      </c>
      <c r="O48" s="56">
        <f t="shared" si="6"/>
        <v>15300</v>
      </c>
      <c r="P48" s="56">
        <f t="shared" si="1"/>
        <v>1040600</v>
      </c>
    </row>
    <row r="49" spans="1:28" s="32" customFormat="1" ht="46.8" x14ac:dyDescent="0.25">
      <c r="A49" s="13"/>
      <c r="B49" s="12"/>
      <c r="C49" s="13"/>
      <c r="D49" s="24" t="s">
        <v>77</v>
      </c>
      <c r="E49" s="58">
        <v>111.08199999999999</v>
      </c>
      <c r="F49" s="50">
        <v>765300</v>
      </c>
      <c r="G49" s="65">
        <v>279.53219999999999</v>
      </c>
      <c r="H49" s="62">
        <v>19100</v>
      </c>
      <c r="I49" s="66">
        <v>197.14850000000001</v>
      </c>
      <c r="J49" s="50">
        <v>17700</v>
      </c>
      <c r="K49" s="52">
        <v>12435.33</v>
      </c>
      <c r="L49" s="50">
        <v>168300</v>
      </c>
      <c r="M49" s="58"/>
      <c r="N49" s="50"/>
      <c r="O49" s="50">
        <v>13700</v>
      </c>
      <c r="P49" s="50">
        <f t="shared" si="1"/>
        <v>965000</v>
      </c>
    </row>
    <row r="50" spans="1:28" s="32" customFormat="1" ht="46.8" x14ac:dyDescent="0.25">
      <c r="A50" s="13"/>
      <c r="B50" s="12"/>
      <c r="C50" s="13"/>
      <c r="D50" s="24" t="s">
        <v>78</v>
      </c>
      <c r="E50" s="59">
        <v>7.4690000000000003</v>
      </c>
      <c r="F50" s="75">
        <v>38100</v>
      </c>
      <c r="G50" s="65">
        <v>28.4678</v>
      </c>
      <c r="H50" s="62">
        <v>2500</v>
      </c>
      <c r="I50" s="68">
        <v>14</v>
      </c>
      <c r="J50" s="75">
        <v>1800</v>
      </c>
      <c r="K50" s="52">
        <v>2575</v>
      </c>
      <c r="L50" s="50">
        <v>34100</v>
      </c>
      <c r="M50" s="58"/>
      <c r="N50" s="50"/>
      <c r="O50" s="50">
        <v>1600</v>
      </c>
      <c r="P50" s="50">
        <f t="shared" si="1"/>
        <v>75600</v>
      </c>
    </row>
    <row r="51" spans="1:28" s="3" customFormat="1" ht="31.2" x14ac:dyDescent="0.25">
      <c r="A51" s="15" t="s">
        <v>34</v>
      </c>
      <c r="B51" s="15"/>
      <c r="C51" s="15"/>
      <c r="D51" s="40" t="s">
        <v>56</v>
      </c>
      <c r="E51" s="46">
        <f>E52+E53+E54</f>
        <v>148.58754299999998</v>
      </c>
      <c r="F51" s="47">
        <f t="shared" ref="F51:P51" si="7">F52+F53+F54</f>
        <v>929800</v>
      </c>
      <c r="G51" s="46"/>
      <c r="H51" s="46"/>
      <c r="I51" s="47">
        <f t="shared" si="7"/>
        <v>573</v>
      </c>
      <c r="J51" s="47">
        <f t="shared" si="7"/>
        <v>45900</v>
      </c>
      <c r="K51" s="47">
        <f t="shared" si="7"/>
        <v>61300</v>
      </c>
      <c r="L51" s="47">
        <f t="shared" si="7"/>
        <v>655500</v>
      </c>
      <c r="M51" s="47">
        <f t="shared" si="7"/>
        <v>0</v>
      </c>
      <c r="N51" s="47">
        <f t="shared" si="7"/>
        <v>0</v>
      </c>
      <c r="O51" s="47">
        <f t="shared" si="7"/>
        <v>0</v>
      </c>
      <c r="P51" s="47">
        <f t="shared" si="7"/>
        <v>1631200</v>
      </c>
    </row>
    <row r="52" spans="1:28" s="32" customFormat="1" ht="31.2" x14ac:dyDescent="0.25">
      <c r="A52" s="13" t="s">
        <v>18</v>
      </c>
      <c r="B52" s="13" t="s">
        <v>19</v>
      </c>
      <c r="C52" s="13" t="s">
        <v>6</v>
      </c>
      <c r="D52" s="42" t="s">
        <v>57</v>
      </c>
      <c r="E52" s="58">
        <v>81.401349999999994</v>
      </c>
      <c r="F52" s="50">
        <v>620000</v>
      </c>
      <c r="G52" s="50"/>
      <c r="H52" s="50"/>
      <c r="I52" s="50">
        <v>263</v>
      </c>
      <c r="J52" s="50">
        <v>21000</v>
      </c>
      <c r="K52" s="50">
        <v>24100</v>
      </c>
      <c r="L52" s="50">
        <v>293000</v>
      </c>
      <c r="M52" s="50"/>
      <c r="N52" s="50"/>
      <c r="O52" s="50"/>
      <c r="P52" s="50">
        <f t="shared" ref="P52:P68" si="8">F52+J52+L52+N52+O52</f>
        <v>934000</v>
      </c>
    </row>
    <row r="53" spans="1:28" s="32" customFormat="1" ht="62.25" customHeight="1" x14ac:dyDescent="0.25">
      <c r="A53" s="13" t="s">
        <v>23</v>
      </c>
      <c r="B53" s="12">
        <v>3104</v>
      </c>
      <c r="C53" s="12">
        <v>1020</v>
      </c>
      <c r="D53" s="24" t="s">
        <v>89</v>
      </c>
      <c r="E53" s="58">
        <v>31.672000000000001</v>
      </c>
      <c r="F53" s="50">
        <v>175700</v>
      </c>
      <c r="G53" s="50"/>
      <c r="H53" s="50"/>
      <c r="I53" s="49">
        <v>60</v>
      </c>
      <c r="J53" s="50">
        <v>4400</v>
      </c>
      <c r="K53" s="50">
        <v>12200</v>
      </c>
      <c r="L53" s="50">
        <v>154800</v>
      </c>
      <c r="M53" s="50"/>
      <c r="N53" s="50"/>
      <c r="O53" s="50"/>
      <c r="P53" s="50">
        <f t="shared" si="8"/>
        <v>334900</v>
      </c>
      <c r="Q53" s="36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s="32" customFormat="1" ht="46.8" x14ac:dyDescent="0.25">
      <c r="A54" s="13" t="s">
        <v>22</v>
      </c>
      <c r="B54" s="12">
        <v>3121</v>
      </c>
      <c r="C54" s="12">
        <v>1040</v>
      </c>
      <c r="D54" s="24" t="s">
        <v>79</v>
      </c>
      <c r="E54" s="58">
        <v>35.514192999999999</v>
      </c>
      <c r="F54" s="50">
        <v>134100</v>
      </c>
      <c r="G54" s="50"/>
      <c r="H54" s="50"/>
      <c r="I54" s="50">
        <v>250</v>
      </c>
      <c r="J54" s="50">
        <v>20500</v>
      </c>
      <c r="K54" s="50">
        <v>25000</v>
      </c>
      <c r="L54" s="50">
        <v>207700</v>
      </c>
      <c r="M54" s="50"/>
      <c r="N54" s="50"/>
      <c r="O54" s="50"/>
      <c r="P54" s="50">
        <f t="shared" ref="P54" si="9">F54+J54+L54+N54+O54</f>
        <v>362300</v>
      </c>
    </row>
    <row r="55" spans="1:28" s="3" customFormat="1" ht="31.2" x14ac:dyDescent="0.25">
      <c r="A55" s="16">
        <v>1010000</v>
      </c>
      <c r="B55" s="16"/>
      <c r="C55" s="16"/>
      <c r="D55" s="38" t="s">
        <v>58</v>
      </c>
      <c r="E55" s="46">
        <f>E56+E57+E58+E59+E64</f>
        <v>274</v>
      </c>
      <c r="F55" s="47">
        <f>F56+F57+F58+F59+F64</f>
        <v>1276500</v>
      </c>
      <c r="G55" s="47"/>
      <c r="H55" s="47"/>
      <c r="I55" s="47">
        <f t="shared" ref="I55:O55" si="10">I56+I57+I58+I59+I64</f>
        <v>1610</v>
      </c>
      <c r="J55" s="47">
        <f t="shared" si="10"/>
        <v>101300</v>
      </c>
      <c r="K55" s="47">
        <f t="shared" si="10"/>
        <v>133000</v>
      </c>
      <c r="L55" s="47">
        <f t="shared" si="10"/>
        <v>1516200</v>
      </c>
      <c r="M55" s="47">
        <f t="shared" si="10"/>
        <v>35000</v>
      </c>
      <c r="N55" s="47">
        <f t="shared" si="10"/>
        <v>720100</v>
      </c>
      <c r="O55" s="47">
        <f t="shared" si="10"/>
        <v>218300</v>
      </c>
      <c r="P55" s="60">
        <f t="shared" si="8"/>
        <v>3832400</v>
      </c>
    </row>
    <row r="56" spans="1:28" s="32" customFormat="1" ht="31.2" x14ac:dyDescent="0.25">
      <c r="A56" s="12">
        <v>1011080</v>
      </c>
      <c r="B56" s="12">
        <v>1080</v>
      </c>
      <c r="C56" s="13" t="s">
        <v>10</v>
      </c>
      <c r="D56" s="24" t="s">
        <v>81</v>
      </c>
      <c r="E56" s="58"/>
      <c r="F56" s="50"/>
      <c r="G56" s="50"/>
      <c r="H56" s="50"/>
      <c r="I56" s="50">
        <v>340</v>
      </c>
      <c r="J56" s="50">
        <v>25100</v>
      </c>
      <c r="K56" s="50">
        <v>35000</v>
      </c>
      <c r="L56" s="50">
        <v>399000</v>
      </c>
      <c r="M56" s="50">
        <v>15000</v>
      </c>
      <c r="N56" s="50">
        <v>307600</v>
      </c>
      <c r="O56" s="50">
        <v>4200</v>
      </c>
      <c r="P56" s="50">
        <f t="shared" si="8"/>
        <v>735900</v>
      </c>
    </row>
    <row r="57" spans="1:28" s="32" customFormat="1" ht="31.2" x14ac:dyDescent="0.25">
      <c r="A57" s="12">
        <v>1014030</v>
      </c>
      <c r="B57" s="12">
        <v>4030</v>
      </c>
      <c r="C57" s="13" t="s">
        <v>12</v>
      </c>
      <c r="D57" s="24" t="s">
        <v>59</v>
      </c>
      <c r="E57" s="58">
        <v>175</v>
      </c>
      <c r="F57" s="50">
        <v>835200</v>
      </c>
      <c r="G57" s="50"/>
      <c r="H57" s="50"/>
      <c r="I57" s="50">
        <v>300</v>
      </c>
      <c r="J57" s="50">
        <v>22200</v>
      </c>
      <c r="K57" s="50">
        <v>36000</v>
      </c>
      <c r="L57" s="50">
        <v>410400</v>
      </c>
      <c r="M57" s="50"/>
      <c r="N57" s="50"/>
      <c r="O57" s="50">
        <v>5400</v>
      </c>
      <c r="P57" s="50">
        <f t="shared" si="8"/>
        <v>1273200</v>
      </c>
    </row>
    <row r="58" spans="1:28" s="32" customFormat="1" ht="31.2" x14ac:dyDescent="0.25">
      <c r="A58" s="12">
        <v>1014040</v>
      </c>
      <c r="B58" s="12">
        <v>4040</v>
      </c>
      <c r="C58" s="13" t="s">
        <v>12</v>
      </c>
      <c r="D58" s="24" t="s">
        <v>60</v>
      </c>
      <c r="E58" s="58">
        <v>95</v>
      </c>
      <c r="F58" s="50">
        <v>413800</v>
      </c>
      <c r="G58" s="50"/>
      <c r="H58" s="50"/>
      <c r="I58" s="50">
        <v>150</v>
      </c>
      <c r="J58" s="50">
        <v>11100</v>
      </c>
      <c r="K58" s="50">
        <v>11000</v>
      </c>
      <c r="L58" s="50">
        <v>125400</v>
      </c>
      <c r="M58" s="50"/>
      <c r="N58" s="50"/>
      <c r="O58" s="50">
        <v>3500</v>
      </c>
      <c r="P58" s="50">
        <f t="shared" si="8"/>
        <v>553800</v>
      </c>
    </row>
    <row r="59" spans="1:28" s="3" customFormat="1" ht="31.2" x14ac:dyDescent="0.25">
      <c r="A59" s="10">
        <v>1014060</v>
      </c>
      <c r="B59" s="10">
        <v>4060</v>
      </c>
      <c r="C59" s="11" t="s">
        <v>13</v>
      </c>
      <c r="D59" s="34" t="s">
        <v>115</v>
      </c>
      <c r="E59" s="55">
        <f>E60+E61+E62+E63</f>
        <v>0</v>
      </c>
      <c r="F59" s="56">
        <f t="shared" ref="F59:O59" si="11">F60+F61+F62+F63</f>
        <v>0</v>
      </c>
      <c r="G59" s="57">
        <f t="shared" si="11"/>
        <v>0</v>
      </c>
      <c r="H59" s="57">
        <f t="shared" si="11"/>
        <v>0</v>
      </c>
      <c r="I59" s="55">
        <f t="shared" si="11"/>
        <v>800</v>
      </c>
      <c r="J59" s="56">
        <f t="shared" si="11"/>
        <v>41400</v>
      </c>
      <c r="K59" s="55">
        <f t="shared" si="11"/>
        <v>47000</v>
      </c>
      <c r="L59" s="56">
        <f t="shared" si="11"/>
        <v>535800</v>
      </c>
      <c r="M59" s="55">
        <f t="shared" si="11"/>
        <v>20000</v>
      </c>
      <c r="N59" s="56">
        <f t="shared" si="11"/>
        <v>412500</v>
      </c>
      <c r="O59" s="56">
        <f t="shared" si="11"/>
        <v>205200</v>
      </c>
      <c r="P59" s="56">
        <f t="shared" si="8"/>
        <v>1194900</v>
      </c>
    </row>
    <row r="60" spans="1:28" s="32" customFormat="1" ht="31.2" x14ac:dyDescent="0.25">
      <c r="A60" s="12">
        <v>1014060</v>
      </c>
      <c r="B60" s="12">
        <v>4060</v>
      </c>
      <c r="C60" s="13" t="s">
        <v>13</v>
      </c>
      <c r="D60" s="24" t="s">
        <v>61</v>
      </c>
      <c r="E60" s="58"/>
      <c r="F60" s="50"/>
      <c r="G60" s="50"/>
      <c r="H60" s="50"/>
      <c r="I60" s="50">
        <v>340</v>
      </c>
      <c r="J60" s="50">
        <v>25100</v>
      </c>
      <c r="K60" s="50">
        <v>35000</v>
      </c>
      <c r="L60" s="50">
        <v>399000</v>
      </c>
      <c r="M60" s="50">
        <v>15000</v>
      </c>
      <c r="N60" s="50">
        <v>307600</v>
      </c>
      <c r="O60" s="50">
        <v>4200</v>
      </c>
      <c r="P60" s="50">
        <f t="shared" si="8"/>
        <v>735900</v>
      </c>
    </row>
    <row r="61" spans="1:28" s="32" customFormat="1" ht="31.2" x14ac:dyDescent="0.25">
      <c r="A61" s="12">
        <v>1014060</v>
      </c>
      <c r="B61" s="12">
        <v>4060</v>
      </c>
      <c r="C61" s="13" t="s">
        <v>13</v>
      </c>
      <c r="D61" s="24" t="s">
        <v>62</v>
      </c>
      <c r="E61" s="58"/>
      <c r="F61" s="50"/>
      <c r="G61" s="50"/>
      <c r="H61" s="50"/>
      <c r="I61" s="50">
        <v>20</v>
      </c>
      <c r="J61" s="50">
        <v>1500</v>
      </c>
      <c r="K61" s="50">
        <v>3000</v>
      </c>
      <c r="L61" s="50">
        <v>34200</v>
      </c>
      <c r="M61" s="50"/>
      <c r="N61" s="50"/>
      <c r="O61" s="50">
        <v>2500</v>
      </c>
      <c r="P61" s="50">
        <f t="shared" si="8"/>
        <v>38200</v>
      </c>
    </row>
    <row r="62" spans="1:28" s="32" customFormat="1" ht="31.2" x14ac:dyDescent="0.25">
      <c r="A62" s="12">
        <v>1014060</v>
      </c>
      <c r="B62" s="12">
        <v>4060</v>
      </c>
      <c r="C62" s="13" t="s">
        <v>13</v>
      </c>
      <c r="D62" s="24" t="s">
        <v>63</v>
      </c>
      <c r="E62" s="58"/>
      <c r="F62" s="50"/>
      <c r="G62" s="50"/>
      <c r="H62" s="50"/>
      <c r="I62" s="50">
        <v>220</v>
      </c>
      <c r="J62" s="50">
        <v>7400</v>
      </c>
      <c r="K62" s="50">
        <v>7500</v>
      </c>
      <c r="L62" s="50">
        <v>85500</v>
      </c>
      <c r="M62" s="50"/>
      <c r="N62" s="50"/>
      <c r="O62" s="50">
        <v>196000</v>
      </c>
      <c r="P62" s="50">
        <f t="shared" si="8"/>
        <v>288900</v>
      </c>
    </row>
    <row r="63" spans="1:28" s="32" customFormat="1" ht="31.2" x14ac:dyDescent="0.25">
      <c r="A63" s="12">
        <v>1014060</v>
      </c>
      <c r="B63" s="12">
        <v>4060</v>
      </c>
      <c r="C63" s="13" t="s">
        <v>13</v>
      </c>
      <c r="D63" s="24" t="s">
        <v>64</v>
      </c>
      <c r="E63" s="58"/>
      <c r="F63" s="50"/>
      <c r="G63" s="50"/>
      <c r="H63" s="50"/>
      <c r="I63" s="50">
        <v>220</v>
      </c>
      <c r="J63" s="50">
        <v>7400</v>
      </c>
      <c r="K63" s="50">
        <v>1500</v>
      </c>
      <c r="L63" s="50">
        <v>17100</v>
      </c>
      <c r="M63" s="50">
        <v>5000</v>
      </c>
      <c r="N63" s="50">
        <v>104900</v>
      </c>
      <c r="O63" s="50">
        <v>2500</v>
      </c>
      <c r="P63" s="50">
        <f t="shared" si="8"/>
        <v>131900</v>
      </c>
    </row>
    <row r="64" spans="1:28" s="32" customFormat="1" ht="31.2" x14ac:dyDescent="0.25">
      <c r="A64" s="12">
        <v>1014081</v>
      </c>
      <c r="B64" s="12">
        <v>4081</v>
      </c>
      <c r="C64" s="13" t="s">
        <v>14</v>
      </c>
      <c r="D64" s="24" t="s">
        <v>65</v>
      </c>
      <c r="E64" s="58">
        <v>4</v>
      </c>
      <c r="F64" s="50">
        <v>27500</v>
      </c>
      <c r="G64" s="50"/>
      <c r="H64" s="50"/>
      <c r="I64" s="50">
        <v>20</v>
      </c>
      <c r="J64" s="50">
        <v>1500</v>
      </c>
      <c r="K64" s="50">
        <v>4000</v>
      </c>
      <c r="L64" s="50">
        <v>45600</v>
      </c>
      <c r="M64" s="50"/>
      <c r="N64" s="50"/>
      <c r="O64" s="50"/>
      <c r="P64" s="50">
        <f t="shared" si="8"/>
        <v>74600</v>
      </c>
    </row>
    <row r="65" spans="1:16" s="32" customFormat="1" ht="31.2" x14ac:dyDescent="0.25">
      <c r="A65" s="15" t="s">
        <v>91</v>
      </c>
      <c r="B65" s="27"/>
      <c r="C65" s="28"/>
      <c r="D65" s="29" t="s">
        <v>92</v>
      </c>
      <c r="E65" s="61">
        <f>E66</f>
        <v>10.166475999999999</v>
      </c>
      <c r="F65" s="47">
        <f t="shared" ref="F65:P65" si="12">F66</f>
        <v>61800</v>
      </c>
      <c r="G65" s="46">
        <f t="shared" si="12"/>
        <v>0</v>
      </c>
      <c r="H65" s="46">
        <f t="shared" si="12"/>
        <v>0</v>
      </c>
      <c r="I65" s="47">
        <f t="shared" si="12"/>
        <v>12</v>
      </c>
      <c r="J65" s="47">
        <f t="shared" si="12"/>
        <v>1600</v>
      </c>
      <c r="K65" s="47">
        <f t="shared" si="12"/>
        <v>1500</v>
      </c>
      <c r="L65" s="47">
        <f t="shared" si="12"/>
        <v>14900</v>
      </c>
      <c r="M65" s="47">
        <f t="shared" si="12"/>
        <v>0</v>
      </c>
      <c r="N65" s="47">
        <f t="shared" si="12"/>
        <v>0</v>
      </c>
      <c r="O65" s="47">
        <f t="shared" si="12"/>
        <v>0</v>
      </c>
      <c r="P65" s="47">
        <f t="shared" si="12"/>
        <v>78300</v>
      </c>
    </row>
    <row r="66" spans="1:16" s="32" customFormat="1" ht="46.8" x14ac:dyDescent="0.25">
      <c r="A66" s="30" t="s">
        <v>93</v>
      </c>
      <c r="B66" s="30" t="s">
        <v>94</v>
      </c>
      <c r="C66" s="30" t="s">
        <v>95</v>
      </c>
      <c r="D66" s="24" t="s">
        <v>96</v>
      </c>
      <c r="E66" s="52">
        <v>10.166475999999999</v>
      </c>
      <c r="F66" s="50">
        <v>61800</v>
      </c>
      <c r="G66" s="50"/>
      <c r="H66" s="50"/>
      <c r="I66" s="50">
        <v>12</v>
      </c>
      <c r="J66" s="50">
        <v>1600</v>
      </c>
      <c r="K66" s="50">
        <v>1500</v>
      </c>
      <c r="L66" s="50">
        <v>14900</v>
      </c>
      <c r="M66" s="50"/>
      <c r="N66" s="50"/>
      <c r="O66" s="50"/>
      <c r="P66" s="50">
        <f t="shared" si="8"/>
        <v>78300</v>
      </c>
    </row>
    <row r="67" spans="1:16" s="32" customFormat="1" ht="46.8" x14ac:dyDescent="0.25">
      <c r="A67" s="15" t="s">
        <v>109</v>
      </c>
      <c r="B67" s="31"/>
      <c r="C67" s="31"/>
      <c r="D67" s="29" t="s">
        <v>110</v>
      </c>
      <c r="E67" s="61">
        <f>E68</f>
        <v>1.0476000000000001</v>
      </c>
      <c r="F67" s="47">
        <f t="shared" ref="F67:P67" si="13">F68</f>
        <v>8000</v>
      </c>
      <c r="G67" s="61">
        <f t="shared" si="13"/>
        <v>0</v>
      </c>
      <c r="H67" s="61">
        <f t="shared" si="13"/>
        <v>0</v>
      </c>
      <c r="I67" s="61">
        <f t="shared" si="13"/>
        <v>12.12</v>
      </c>
      <c r="J67" s="47">
        <f t="shared" si="13"/>
        <v>900</v>
      </c>
      <c r="K67" s="61">
        <f t="shared" si="13"/>
        <v>613</v>
      </c>
      <c r="L67" s="47">
        <f t="shared" si="13"/>
        <v>7000</v>
      </c>
      <c r="M67" s="61">
        <f t="shared" si="13"/>
        <v>0</v>
      </c>
      <c r="N67" s="47">
        <f t="shared" si="13"/>
        <v>0</v>
      </c>
      <c r="O67" s="47">
        <f t="shared" si="13"/>
        <v>0</v>
      </c>
      <c r="P67" s="47">
        <f t="shared" si="13"/>
        <v>15900</v>
      </c>
    </row>
    <row r="68" spans="1:16" s="32" customFormat="1" ht="46.8" x14ac:dyDescent="0.25">
      <c r="A68" s="13" t="s">
        <v>111</v>
      </c>
      <c r="B68" s="13" t="s">
        <v>19</v>
      </c>
      <c r="C68" s="13" t="s">
        <v>6</v>
      </c>
      <c r="D68" s="24" t="s">
        <v>112</v>
      </c>
      <c r="E68" s="52">
        <v>1.0476000000000001</v>
      </c>
      <c r="F68" s="50">
        <v>8000</v>
      </c>
      <c r="G68" s="50"/>
      <c r="H68" s="50"/>
      <c r="I68" s="49">
        <v>12.12</v>
      </c>
      <c r="J68" s="50">
        <v>900</v>
      </c>
      <c r="K68" s="50">
        <v>613</v>
      </c>
      <c r="L68" s="50">
        <v>7000</v>
      </c>
      <c r="M68" s="50"/>
      <c r="N68" s="50"/>
      <c r="O68" s="50"/>
      <c r="P68" s="50">
        <f t="shared" si="8"/>
        <v>15900</v>
      </c>
    </row>
    <row r="69" spans="1:16" s="3" customFormat="1" x14ac:dyDescent="0.25">
      <c r="A69" s="16"/>
      <c r="B69" s="16"/>
      <c r="C69" s="16"/>
      <c r="D69" s="39" t="s">
        <v>0</v>
      </c>
      <c r="E69" s="61">
        <f t="shared" ref="E69:P69" si="14">E9+E15+E51+E55+E65+E67</f>
        <v>4766.2080322000002</v>
      </c>
      <c r="F69" s="47">
        <f t="shared" si="14"/>
        <v>27036900</v>
      </c>
      <c r="G69" s="61">
        <f t="shared" si="14"/>
        <v>0</v>
      </c>
      <c r="H69" s="61">
        <f t="shared" si="14"/>
        <v>5781.2350707737933</v>
      </c>
      <c r="I69" s="61">
        <f t="shared" si="14"/>
        <v>26729.916299999997</v>
      </c>
      <c r="J69" s="47">
        <f t="shared" si="14"/>
        <v>2020700</v>
      </c>
      <c r="K69" s="61">
        <f t="shared" si="14"/>
        <v>1447559.35</v>
      </c>
      <c r="L69" s="47">
        <f t="shared" si="14"/>
        <v>19041500</v>
      </c>
      <c r="M69" s="61">
        <f t="shared" si="14"/>
        <v>88974.883600000001</v>
      </c>
      <c r="N69" s="47">
        <f t="shared" si="14"/>
        <v>1917100</v>
      </c>
      <c r="O69" s="47">
        <f t="shared" si="14"/>
        <v>1181000</v>
      </c>
      <c r="P69" s="47">
        <f t="shared" si="14"/>
        <v>51197200</v>
      </c>
    </row>
    <row r="70" spans="1:16" x14ac:dyDescent="0.3">
      <c r="A70" s="9"/>
      <c r="B70" s="9"/>
      <c r="C70" s="9"/>
      <c r="D70" s="4"/>
      <c r="E70" s="7"/>
      <c r="F70" s="19"/>
      <c r="G70" s="19"/>
      <c r="H70" s="19"/>
      <c r="I70" s="7"/>
      <c r="J70" s="7"/>
      <c r="K70" s="19"/>
      <c r="L70" s="19"/>
      <c r="M70" s="19"/>
      <c r="N70" s="19"/>
      <c r="O70" s="7"/>
      <c r="P70" s="7"/>
    </row>
    <row r="71" spans="1:16" x14ac:dyDescent="0.3">
      <c r="A71" s="9"/>
      <c r="B71" s="9"/>
      <c r="C71" s="9"/>
      <c r="D71" s="4" t="s">
        <v>41</v>
      </c>
      <c r="E71" s="7" t="s">
        <v>42</v>
      </c>
      <c r="F71" s="19"/>
      <c r="G71" s="19"/>
      <c r="H71" s="19"/>
      <c r="I71" s="7"/>
      <c r="J71" s="7"/>
      <c r="K71" s="1"/>
      <c r="L71" s="19"/>
      <c r="M71" s="19"/>
      <c r="N71" s="19"/>
      <c r="O71" s="7"/>
      <c r="P71" s="7"/>
    </row>
    <row r="72" spans="1:16" x14ac:dyDescent="0.3">
      <c r="A72" s="8"/>
      <c r="B72" s="9"/>
      <c r="C72" s="9"/>
      <c r="D72" s="4"/>
      <c r="E72" s="7"/>
      <c r="F72" s="19"/>
      <c r="G72" s="19"/>
      <c r="H72" s="19"/>
      <c r="I72" s="7"/>
      <c r="J72" s="7"/>
      <c r="K72" s="19"/>
      <c r="L72" s="19"/>
      <c r="M72" s="19"/>
      <c r="N72" s="19"/>
      <c r="O72" s="7"/>
      <c r="P72" s="7"/>
    </row>
    <row r="73" spans="1:16" x14ac:dyDescent="0.3">
      <c r="A73" s="9"/>
      <c r="B73" s="9"/>
      <c r="C73" s="9"/>
      <c r="D73" s="4"/>
      <c r="E73" s="7"/>
      <c r="F73" s="19"/>
      <c r="G73" s="19"/>
      <c r="H73" s="19"/>
      <c r="I73" s="7"/>
      <c r="J73" s="7"/>
      <c r="K73" s="19"/>
      <c r="L73" s="19"/>
      <c r="M73" s="19"/>
      <c r="N73" s="19"/>
      <c r="O73" s="7"/>
      <c r="P73" s="7"/>
    </row>
    <row r="74" spans="1:16" x14ac:dyDescent="0.3">
      <c r="P74" s="17"/>
    </row>
    <row r="75" spans="1:16" x14ac:dyDescent="0.3">
      <c r="P75" s="17"/>
    </row>
  </sheetData>
  <mergeCells count="9">
    <mergeCell ref="A6:P6"/>
    <mergeCell ref="A7:A8"/>
    <mergeCell ref="B7:B8"/>
    <mergeCell ref="C7:C8"/>
    <mergeCell ref="D7:D8"/>
    <mergeCell ref="E7:F7"/>
    <mergeCell ref="I7:J7"/>
    <mergeCell ref="K7:L7"/>
    <mergeCell ref="M7:N7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6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220FU11</cp:lastModifiedBy>
  <cp:lastPrinted>2025-12-15T12:24:22Z</cp:lastPrinted>
  <dcterms:created xsi:type="dcterms:W3CDTF">2002-01-03T07:12:49Z</dcterms:created>
  <dcterms:modified xsi:type="dcterms:W3CDTF">2025-12-19T14:16:09Z</dcterms:modified>
</cp:coreProperties>
</file>