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"/>
    </mc:Choice>
  </mc:AlternateContent>
  <bookViews>
    <workbookView xWindow="-120" yWindow="-120" windowWidth="20736" windowHeight="11316"/>
  </bookViews>
  <sheets>
    <sheet name="2025" sheetId="1" r:id="rId1"/>
  </sheets>
  <definedNames>
    <definedName name="Z_02AC496F_F7D9_465B_9A66_D319977CD4A2_.wvu.PrintArea" localSheetId="0" hidden="1">'2025'!$A$1:$H$9</definedName>
    <definedName name="Z_02AC496F_F7D9_465B_9A66_D319977CD4A2_.wvu.PrintTitles" localSheetId="0" hidden="1">'2025'!$8:$9</definedName>
    <definedName name="Z_6174BFC3_8EFC_491A_B8A3_28DB8186A904_.wvu.PrintArea" localSheetId="0" hidden="1">'2025'!$A$1:$H$9</definedName>
    <definedName name="Z_6174BFC3_8EFC_491A_B8A3_28DB8186A904_.wvu.PrintTitles" localSheetId="0" hidden="1">'2025'!$8:$9</definedName>
    <definedName name="Z_71B4C162_96A9_4CA7_B3F0_0C57B820C4BA_.wvu.PrintArea" localSheetId="0" hidden="1">'2025'!$A$1:$H$9</definedName>
    <definedName name="Z_71B4C162_96A9_4CA7_B3F0_0C57B820C4BA_.wvu.PrintTitles" localSheetId="0" hidden="1">'2025'!$8:$9</definedName>
    <definedName name="Z_9D5EF3DD_3431_45D7_BCA1_2268CCD9FD10_.wvu.PrintArea" localSheetId="0" hidden="1">'2025'!$A$1:$H$9</definedName>
    <definedName name="Z_9D5EF3DD_3431_45D7_BCA1_2268CCD9FD10_.wvu.PrintTitles" localSheetId="0" hidden="1">'2025'!$8:$9</definedName>
    <definedName name="_xlnm.Print_Titles" localSheetId="0">'2025'!$8:$9</definedName>
    <definedName name="_xlnm.Print_Area" localSheetId="0">'2025'!$A$1:$H$25</definedName>
  </definedNames>
  <calcPr calcId="152511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1" i="1" l="1"/>
  <c r="G10" i="1" s="1"/>
  <c r="G16" i="1"/>
  <c r="G15" i="1" s="1"/>
  <c r="G14" i="1" s="1"/>
  <c r="F22" i="1"/>
  <c r="F20" i="1"/>
  <c r="F19" i="1"/>
  <c r="F18" i="1"/>
  <c r="F17" i="1"/>
  <c r="F16" i="1"/>
  <c r="F15" i="1" s="1"/>
  <c r="F14" i="1" s="1"/>
  <c r="F13" i="1"/>
  <c r="F11" i="1"/>
  <c r="F10" i="1" s="1"/>
  <c r="F23" i="1" s="1"/>
  <c r="G23" i="1" l="1"/>
  <c r="H23" i="1" s="1"/>
  <c r="H18" i="1" l="1"/>
  <c r="H16" i="1" l="1"/>
  <c r="H22" i="1" l="1"/>
  <c r="H21" i="1"/>
  <c r="H15" i="1"/>
  <c r="H19" i="1" l="1"/>
  <c r="H14" i="1"/>
  <c r="H13" i="1"/>
  <c r="H20" i="1" l="1"/>
  <c r="H10" i="1"/>
  <c r="H12" i="1"/>
  <c r="H11" i="1" l="1"/>
  <c r="H17" i="1"/>
</calcChain>
</file>

<file path=xl/sharedStrings.xml><?xml version="1.0" encoding="utf-8"?>
<sst xmlns="http://schemas.openxmlformats.org/spreadsheetml/2006/main" count="58" uniqueCount="55">
  <si>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</si>
  <si>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</si>
  <si>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</si>
  <si>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</si>
  <si>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</si>
  <si>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будівництва/вид будівельних робіт, у тому числі проєктні роботи</t>
  </si>
  <si>
    <t>ВСЬОГО</t>
  </si>
  <si>
    <t>7</t>
  </si>
  <si>
    <t>(код бюджету)</t>
  </si>
  <si>
    <t>0490</t>
  </si>
  <si>
    <t>Капітальні видатки разом, в т.ч.:</t>
  </si>
  <si>
    <t>1500000</t>
  </si>
  <si>
    <t>1510000</t>
  </si>
  <si>
    <t>Начальник фінансового управління</t>
  </si>
  <si>
    <t>Будівництво об'єктів житлово-комунального господарства</t>
  </si>
  <si>
    <t>Будівництво освітніх установ та закладів</t>
  </si>
  <si>
    <t>Ольга ЯКОВЕНКО</t>
  </si>
  <si>
    <t>до рішення Чорноморської міської ради</t>
  </si>
  <si>
    <t>Затверджено розписом на звітний рік з урахуванням змін, грн</t>
  </si>
  <si>
    <t>0200000</t>
  </si>
  <si>
    <t>Виконавчий комітет Чорноморської  міської ради  Одеського району Одеської області</t>
  </si>
  <si>
    <t>0210000</t>
  </si>
  <si>
    <t>0217640</t>
  </si>
  <si>
    <t>7640</t>
  </si>
  <si>
    <t>0470</t>
  </si>
  <si>
    <t>Заходи з енергозбереження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</si>
  <si>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</si>
  <si>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Виконання інвестиційних проектів за рахунок субвенцій з інших бюджетів</t>
  </si>
  <si>
    <t>1518110</t>
  </si>
  <si>
    <t>8110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</si>
  <si>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</si>
  <si>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</si>
  <si>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</si>
  <si>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Виконано за звітний період, грн</t>
  </si>
  <si>
    <t>Додаток 5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</si>
  <si>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</si>
  <si>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</si>
  <si>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</si>
  <si>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</si>
  <si>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1516091</t>
  </si>
  <si>
    <t>6091</t>
  </si>
  <si>
    <t>0640</t>
  </si>
  <si>
    <t>1517368</t>
  </si>
  <si>
    <t>7368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</si>
  <si>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</si>
  <si>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</si>
  <si>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</si>
  <si>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</si>
  <si>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</si>
  <si>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</si>
  <si>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</si>
  <si>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</si>
  <si>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 xml:space="preserve"> 
Заходи із запобігання та ліквідації надзвичайних ситуацій та наслідків стихійного лиха</t>
  </si>
  <si>
    <t>Звіт про обсяги капітальних вкладень бюджету Чорноморської міської територіальної громади  у розрізі інвестиційних проєктів за 2025 рік</t>
  </si>
  <si>
    <t>від________.02.2026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</si>
</sst>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9" fontId="19" fillId="0" borderId="0" applyFont="0" applyFill="0" applyBorder="0" applyAlignment="0" applyProtection="0"/>
  </cellStyleXfs>
  <cellXfs count="52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13" fillId="0" borderId="3" xfId="5" applyFont="1" applyBorder="1" applyAlignment="1" applyProtection="1">
      <alignment horizontal="left"/>
    </xf>
    <xf numFmtId="0" fontId="12" fillId="0" borderId="0" xfId="5" applyFont="1" applyAlignment="1" applyProtection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left" wrapText="1"/>
    </xf>
    <xf numFmtId="4" fontId="15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2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/>
    <cellStyle name="Обычный 2" xfId="1"/>
    <cellStyle name="Обычный 2 2" xfId="6"/>
    <cellStyle name="Обычный 3" xfId="3"/>
    <cellStyle name="Обычный 9" xfId="8"/>
    <cellStyle name="Обычный_дод 3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22" zoomScale="80" zoomScaleNormal="90" zoomScaleSheetLayoutView="80" workbookViewId="0">
      <selection activeCell="E8" sqref="E8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1.33203125" style="3" customWidth="1"/>
    <col min="6" max="6" width="18.88671875" style="1" customWidth="1"/>
    <col min="7" max="7" width="18.33203125" style="1" customWidth="1"/>
    <col min="8" max="8" width="12.109375" style="1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19" customFormat="1">
      <c r="A1" s="18"/>
      <c r="D1" s="20"/>
      <c r="E1" s="21"/>
      <c r="F1" s="49" t="s">
        <v>34</v>
      </c>
      <c r="G1" s="49"/>
      <c r="H1" s="49"/>
    </row>
    <row r="2" spans="1:8" s="19" customFormat="1">
      <c r="A2" s="18"/>
      <c r="D2" s="20"/>
      <c r="E2" s="21"/>
      <c r="F2" s="49" t="s">
        <v>17</v>
      </c>
      <c r="G2" s="49"/>
      <c r="H2" s="49"/>
    </row>
    <row r="3" spans="1:8" s="19" customFormat="1">
      <c r="A3" s="18"/>
      <c r="D3" s="20"/>
      <c r="E3" s="21"/>
      <c r="F3" s="49" t="s">
        <v>54</v>
      </c>
      <c r="G3" s="49"/>
      <c r="H3" s="49"/>
    </row>
    <row r="4" spans="1:8" s="4" customFormat="1" ht="21">
      <c r="A4" s="51" t="s">
        <v>53</v>
      </c>
      <c r="B4" s="51"/>
      <c r="C4" s="51"/>
      <c r="D4" s="51"/>
      <c r="E4" s="51"/>
      <c r="F4" s="51"/>
      <c r="G4" s="51"/>
      <c r="H4" s="51"/>
    </row>
    <row r="5" spans="1:8" s="4" customFormat="1" ht="21">
      <c r="A5" s="50">
        <v>1558900000</v>
      </c>
      <c r="B5" s="50"/>
      <c r="C5" s="9"/>
      <c r="D5" s="9"/>
      <c r="E5" s="9"/>
      <c r="F5" s="9"/>
      <c r="G5" s="9"/>
      <c r="H5" s="9"/>
    </row>
    <row r="6" spans="1:8" s="4" customFormat="1" ht="21">
      <c r="A6" s="10" t="s">
        <v>8</v>
      </c>
      <c r="B6" s="11"/>
      <c r="C6" s="9"/>
      <c r="D6" s="9"/>
      <c r="E6" s="9"/>
      <c r="F6" s="9"/>
      <c r="G6" s="9"/>
      <c r="H6" s="9"/>
    </row>
    <row r="7" spans="1:8" s="4" customFormat="1" ht="21">
      <c r="A7" s="5"/>
      <c r="D7" s="6"/>
      <c r="E7" s="7"/>
      <c r="F7" s="6"/>
      <c r="G7" s="8"/>
      <c r="H7" s="6"/>
    </row>
    <row r="8" spans="1:8" ht="92.4">
      <c r="A8" s="17" t="s">
        <v>1</v>
      </c>
      <c r="B8" s="17" t="s">
        <v>2</v>
      </c>
      <c r="C8" s="17" t="s">
        <v>3</v>
      </c>
      <c r="D8" s="12" t="s">
        <v>4</v>
      </c>
      <c r="E8" s="12" t="s">
        <v>5</v>
      </c>
      <c r="F8" s="12" t="s">
        <v>18</v>
      </c>
      <c r="G8" s="12" t="s">
        <v>33</v>
      </c>
      <c r="H8" s="12" t="s">
        <v>0</v>
      </c>
    </row>
    <row r="9" spans="1:8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4" t="s">
        <v>7</v>
      </c>
      <c r="H9" s="13">
        <v>8</v>
      </c>
    </row>
    <row r="10" spans="1:8" s="34" customFormat="1">
      <c r="A10" s="36" t="s">
        <v>19</v>
      </c>
      <c r="B10" s="36"/>
      <c r="C10" s="36"/>
      <c r="D10" s="48" t="s">
        <v>20</v>
      </c>
      <c r="E10" s="48"/>
      <c r="F10" s="26">
        <f t="shared" ref="F10:G10" si="0">F11</f>
        <v>1590000</v>
      </c>
      <c r="G10" s="26">
        <f t="shared" si="0"/>
        <v>1215771.32</v>
      </c>
      <c r="H10" s="15">
        <f>G10/F10</f>
        <v>0.76463605031446547</v>
      </c>
    </row>
    <row r="11" spans="1:8" s="34" customFormat="1">
      <c r="A11" s="36" t="s">
        <v>21</v>
      </c>
      <c r="B11" s="37"/>
      <c r="C11" s="37"/>
      <c r="D11" s="48" t="s">
        <v>20</v>
      </c>
      <c r="E11" s="48"/>
      <c r="F11" s="26">
        <f t="shared" ref="F11:G11" si="1">F12+F13</f>
        <v>1590000</v>
      </c>
      <c r="G11" s="26">
        <f t="shared" si="1"/>
        <v>1215771.32</v>
      </c>
      <c r="H11" s="15">
        <f t="shared" ref="H11:H14" si="2">G11/F11</f>
        <v>0.76463605031446547</v>
      </c>
    </row>
    <row r="12" spans="1:8" s="34" customFormat="1" ht="124.8">
      <c r="A12" s="37" t="s">
        <v>44</v>
      </c>
      <c r="B12" s="37" t="s">
        <v>45</v>
      </c>
      <c r="C12" s="38" t="s">
        <v>46</v>
      </c>
      <c r="D12" s="39" t="s">
        <v>47</v>
      </c>
      <c r="E12" s="40" t="s">
        <v>48</v>
      </c>
      <c r="F12" s="27">
        <v>90000</v>
      </c>
      <c r="G12" s="47">
        <v>89999.98</v>
      </c>
      <c r="H12" s="16">
        <f t="shared" si="2"/>
        <v>0.99999977777777771</v>
      </c>
    </row>
    <row r="13" spans="1:8" s="34" customFormat="1" ht="93.6">
      <c r="A13" s="37" t="s">
        <v>22</v>
      </c>
      <c r="B13" s="37" t="s">
        <v>23</v>
      </c>
      <c r="C13" s="38" t="s">
        <v>24</v>
      </c>
      <c r="D13" s="39" t="s">
        <v>25</v>
      </c>
      <c r="E13" s="40" t="s">
        <v>26</v>
      </c>
      <c r="F13" s="27">
        <f>1000000+500000</f>
        <v>1500000</v>
      </c>
      <c r="G13" s="47">
        <v>1125771.3400000001</v>
      </c>
      <c r="H13" s="16">
        <f t="shared" si="2"/>
        <v>0.75051422666666667</v>
      </c>
    </row>
    <row r="14" spans="1:8" s="34" customFormat="1" ht="37.799999999999997" customHeight="1">
      <c r="A14" s="36" t="s">
        <v>11</v>
      </c>
      <c r="B14" s="36"/>
      <c r="C14" s="36"/>
      <c r="D14" s="48" t="s">
        <v>35</v>
      </c>
      <c r="E14" s="48"/>
      <c r="F14" s="26">
        <f t="shared" ref="F14:G14" si="3">F15</f>
        <v>132057390.63000001</v>
      </c>
      <c r="G14" s="26">
        <f t="shared" si="3"/>
        <v>74571191.020000011</v>
      </c>
      <c r="H14" s="15">
        <f t="shared" si="2"/>
        <v>0.56468775177403341</v>
      </c>
    </row>
    <row r="15" spans="1:8" s="34" customFormat="1" ht="37.799999999999997" customHeight="1">
      <c r="A15" s="36" t="s">
        <v>12</v>
      </c>
      <c r="B15" s="37"/>
      <c r="C15" s="37"/>
      <c r="D15" s="48" t="s">
        <v>35</v>
      </c>
      <c r="E15" s="48"/>
      <c r="F15" s="26">
        <f>F16+F20+F21+F22</f>
        <v>132057390.63000001</v>
      </c>
      <c r="G15" s="26">
        <f>G16+G20+G21+G22</f>
        <v>74571191.020000011</v>
      </c>
      <c r="H15" s="15">
        <f>G15/F15</f>
        <v>0.56468775177403341</v>
      </c>
    </row>
    <row r="16" spans="1:8" s="34" customFormat="1">
      <c r="A16" s="37" t="s">
        <v>36</v>
      </c>
      <c r="B16" s="37" t="s">
        <v>37</v>
      </c>
      <c r="C16" s="38" t="s">
        <v>38</v>
      </c>
      <c r="D16" s="39" t="s">
        <v>15</v>
      </c>
      <c r="E16" s="40" t="s">
        <v>10</v>
      </c>
      <c r="F16" s="27">
        <f t="shared" ref="F16:G16" si="4">SUM(F17:F19)</f>
        <v>90138146.510000005</v>
      </c>
      <c r="G16" s="27">
        <f t="shared" si="4"/>
        <v>40404093.020000003</v>
      </c>
      <c r="H16" s="16">
        <f>G16/F16</f>
        <v>0.44824632616022936</v>
      </c>
    </row>
    <row r="17" spans="1:9" s="34" customFormat="1" ht="78">
      <c r="A17" s="37"/>
      <c r="B17" s="37"/>
      <c r="C17" s="38"/>
      <c r="D17" s="39"/>
      <c r="E17" s="41" t="s">
        <v>49</v>
      </c>
      <c r="F17" s="45">
        <f>83518800+100000</f>
        <v>83618800</v>
      </c>
      <c r="G17" s="45">
        <f>33944845.5+87343.7</f>
        <v>34032189.200000003</v>
      </c>
      <c r="H17" s="16">
        <f t="shared" ref="H17:H23" si="5">G17/F17</f>
        <v>0.40699207833645068</v>
      </c>
    </row>
    <row r="18" spans="1:9" s="34" customFormat="1" ht="78">
      <c r="A18" s="37"/>
      <c r="B18" s="37"/>
      <c r="C18" s="38"/>
      <c r="D18" s="39"/>
      <c r="E18" s="41" t="s">
        <v>32</v>
      </c>
      <c r="F18" s="45">
        <f>3500000-250000-34084-3000000-70000</f>
        <v>145916</v>
      </c>
      <c r="G18" s="45"/>
      <c r="H18" s="16">
        <f t="shared" si="5"/>
        <v>0</v>
      </c>
    </row>
    <row r="19" spans="1:9" s="34" customFormat="1" ht="93.6">
      <c r="A19" s="37"/>
      <c r="B19" s="37"/>
      <c r="C19" s="38"/>
      <c r="D19" s="39"/>
      <c r="E19" s="40" t="s">
        <v>50</v>
      </c>
      <c r="F19" s="45">
        <f>100000+20000+5800000+3000000-2546569.49</f>
        <v>6373430.5099999998</v>
      </c>
      <c r="G19" s="45">
        <v>6371903.8200000003</v>
      </c>
      <c r="H19" s="16">
        <f t="shared" si="5"/>
        <v>0.99976046024231313</v>
      </c>
    </row>
    <row r="20" spans="1:9" s="34" customFormat="1" ht="124.8">
      <c r="A20" s="37" t="s">
        <v>39</v>
      </c>
      <c r="B20" s="37" t="s">
        <v>40</v>
      </c>
      <c r="C20" s="38" t="s">
        <v>41</v>
      </c>
      <c r="D20" s="39" t="s">
        <v>14</v>
      </c>
      <c r="E20" s="40" t="s">
        <v>51</v>
      </c>
      <c r="F20" s="45">
        <f>14033601.01+10981383+888532.49</f>
        <v>25903516.499999996</v>
      </c>
      <c r="G20" s="45">
        <f>4327093.09+7681071.01+6352530</f>
        <v>18360694.100000001</v>
      </c>
      <c r="H20" s="16">
        <f t="shared" si="5"/>
        <v>0.70881087129618114</v>
      </c>
      <c r="I20" s="35"/>
    </row>
    <row r="21" spans="1:9" s="34" customFormat="1" ht="93.6">
      <c r="A21" s="37" t="s">
        <v>42</v>
      </c>
      <c r="B21" s="37" t="s">
        <v>43</v>
      </c>
      <c r="C21" s="38" t="s">
        <v>9</v>
      </c>
      <c r="D21" s="39" t="s">
        <v>27</v>
      </c>
      <c r="E21" s="40" t="s">
        <v>50</v>
      </c>
      <c r="F21" s="45">
        <v>15815727.619999999</v>
      </c>
      <c r="G21" s="45">
        <v>15806403.9</v>
      </c>
      <c r="H21" s="16">
        <f t="shared" si="5"/>
        <v>0.99941047796067195</v>
      </c>
    </row>
    <row r="22" spans="1:9" s="34" customFormat="1" ht="46.8">
      <c r="A22" s="37" t="s">
        <v>28</v>
      </c>
      <c r="B22" s="37" t="s">
        <v>29</v>
      </c>
      <c r="C22" s="38" t="s">
        <v>30</v>
      </c>
      <c r="D22" s="39" t="s">
        <v>52</v>
      </c>
      <c r="E22" s="40" t="s">
        <v>31</v>
      </c>
      <c r="F22" s="45">
        <f>5000000-2000000-2800000</f>
        <v>200000</v>
      </c>
      <c r="G22" s="45"/>
      <c r="H22" s="16">
        <f t="shared" si="5"/>
        <v>0</v>
      </c>
    </row>
    <row r="23" spans="1:9" s="34" customFormat="1">
      <c r="A23" s="42"/>
      <c r="B23" s="37"/>
      <c r="C23" s="37"/>
      <c r="D23" s="43"/>
      <c r="E23" s="44" t="s">
        <v>6</v>
      </c>
      <c r="F23" s="46">
        <f t="shared" ref="F23" si="6">F10+F14</f>
        <v>133647390.63000001</v>
      </c>
      <c r="G23" s="46">
        <f t="shared" ref="G23" si="7">G10+G14</f>
        <v>75786962.340000004</v>
      </c>
      <c r="H23" s="15">
        <f t="shared" si="5"/>
        <v>0.56706653218404102</v>
      </c>
    </row>
    <row r="24" spans="1:9">
      <c r="A24" s="28"/>
      <c r="B24" s="29"/>
      <c r="C24" s="29"/>
      <c r="D24" s="30"/>
      <c r="E24" s="31"/>
      <c r="F24" s="32"/>
      <c r="G24" s="32"/>
      <c r="H24" s="33"/>
    </row>
    <row r="25" spans="1:9">
      <c r="A25" s="22"/>
      <c r="B25" s="23"/>
      <c r="C25" s="24"/>
      <c r="D25" s="25" t="s">
        <v>13</v>
      </c>
      <c r="E25" s="25"/>
      <c r="F25" s="25" t="s">
        <v>16</v>
      </c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9">
    <mergeCell ref="D15:E15"/>
    <mergeCell ref="F1:H1"/>
    <mergeCell ref="F3:H3"/>
    <mergeCell ref="A5:B5"/>
    <mergeCell ref="A4:H4"/>
    <mergeCell ref="D14:E14"/>
    <mergeCell ref="D10:E10"/>
    <mergeCell ref="D11:E11"/>
    <mergeCell ref="F2:H2"/>
  </mergeCells>
  <pageMargins left="0.19685039370078741" right="0.19685039370078741" top="0.59055118110236227" bottom="0.19685039370078741" header="0.39370078740157483" footer="0.19685039370078741"/>
  <pageSetup paperSize="9" scale="50" fitToHeight="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2025-04-02T12:42:39Z</cp:lastPrinted>
  <dcterms:created xsi:type="dcterms:W3CDTF">2019-04-10T18:00:09Z</dcterms:created>
  <dcterms:modified xsi:type="dcterms:W3CDTF">2026-01-31T08:53:17Z</dcterms:modified>
</cp:coreProperties>
</file>