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рік\на сайт рада\"/>
    </mc:Choice>
  </mc:AlternateContent>
  <bookViews>
    <workbookView xWindow="-120" yWindow="-120" windowWidth="20730" windowHeight="11310"/>
  </bookViews>
  <sheets>
    <sheet name="Лист1" sheetId="1" r:id="rId1"/>
  </sheets>
  <definedNames>
    <definedName name="_xlnm.Print_Titles" localSheetId="0">Лист1!$9:$10</definedName>
    <definedName name="_xlnm.Print_Area" localSheetId="0">Лист1!$A$1:$F$72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E29" i="1"/>
  <c r="E27" i="1"/>
  <c r="E62" i="1" l="1"/>
  <c r="D62" i="1"/>
  <c r="F63" i="1" l="1"/>
  <c r="F66" i="1"/>
  <c r="F62" i="1"/>
  <c r="E65" i="1"/>
  <c r="E59" i="1"/>
  <c r="E56" i="1"/>
  <c r="E54" i="1"/>
  <c r="F54" i="1" s="1"/>
  <c r="F36" i="1"/>
  <c r="F38" i="1"/>
  <c r="F40" i="1"/>
  <c r="F41" i="1"/>
  <c r="F42" i="1"/>
  <c r="F43" i="1"/>
  <c r="F44" i="1"/>
  <c r="E43" i="1"/>
  <c r="E41" i="1"/>
  <c r="E39" i="1"/>
  <c r="E37" i="1"/>
  <c r="F37" i="1" s="1"/>
  <c r="E35" i="1"/>
  <c r="E47" i="1" s="1"/>
  <c r="E69" i="1" l="1"/>
  <c r="E68" i="1"/>
  <c r="F13" i="1"/>
  <c r="E12" i="1"/>
  <c r="D12" i="1"/>
  <c r="F12" i="1" l="1"/>
  <c r="E67" i="1"/>
  <c r="E18" i="1"/>
  <c r="E22" i="1"/>
  <c r="E24" i="1"/>
  <c r="E26" i="1"/>
  <c r="E30" i="1"/>
  <c r="E32" i="1"/>
  <c r="D65" i="1"/>
  <c r="D59" i="1"/>
  <c r="D56" i="1"/>
  <c r="D54" i="1"/>
  <c r="D43" i="1"/>
  <c r="D41" i="1"/>
  <c r="D39" i="1"/>
  <c r="F39" i="1" s="1"/>
  <c r="D37" i="1"/>
  <c r="D35" i="1"/>
  <c r="D47" i="1" s="1"/>
  <c r="F47" i="1" s="1"/>
  <c r="D32" i="1"/>
  <c r="D30" i="1"/>
  <c r="D26" i="1"/>
  <c r="D25" i="1"/>
  <c r="D24" i="1" s="1"/>
  <c r="D22" i="1"/>
  <c r="D20" i="1"/>
  <c r="D18" i="1"/>
  <c r="D16" i="1"/>
  <c r="D15" i="1"/>
  <c r="D14" i="1"/>
  <c r="D69" i="1" l="1"/>
  <c r="F69" i="1" s="1"/>
  <c r="F65" i="1"/>
  <c r="D46" i="1"/>
  <c r="D45" i="1" s="1"/>
  <c r="D68" i="1"/>
  <c r="F56" i="1"/>
  <c r="D67" i="1" l="1"/>
  <c r="F67" i="1" s="1"/>
  <c r="F68" i="1"/>
  <c r="F55" i="1"/>
  <c r="F32" i="1"/>
  <c r="F30" i="1"/>
  <c r="F31" i="1"/>
  <c r="F33" i="1"/>
  <c r="F23" i="1" l="1"/>
  <c r="F22" i="1" l="1"/>
  <c r="F15" i="1"/>
  <c r="F17" i="1"/>
  <c r="F19" i="1"/>
  <c r="F21" i="1"/>
  <c r="F27" i="1"/>
  <c r="F28" i="1"/>
  <c r="F35" i="1"/>
  <c r="E20" i="1"/>
  <c r="E16" i="1"/>
  <c r="E14" i="1"/>
  <c r="E46" i="1" l="1"/>
  <c r="E45" i="1" s="1"/>
  <c r="F45" i="1" s="1"/>
  <c r="F18" i="1"/>
  <c r="F58" i="1"/>
  <c r="F57" i="1"/>
  <c r="F16" i="1"/>
  <c r="F29" i="1"/>
  <c r="F20" i="1"/>
  <c r="F24" i="1"/>
  <c r="F26" i="1"/>
  <c r="F25" i="1"/>
  <c r="F46" i="1" l="1"/>
  <c r="F59" i="1"/>
  <c r="F60" i="1"/>
  <c r="F14" i="1"/>
</calcChain>
</file>

<file path=xl/sharedStrings.xml><?xml version="1.0" encoding="utf-8"?>
<sst xmlns="http://schemas.openxmlformats.org/spreadsheetml/2006/main" count="89" uniqueCount="51">
  <si>
    <t>(код бюджету)</t>
  </si>
  <si>
    <t>1. Показники міжбюджетних трансфертів з інших бюджетів</t>
  </si>
  <si>
    <t>Державний бюджет</t>
  </si>
  <si>
    <t>Субвенція з місцевого бюджету на здійснення переданих видатків у сфері освіти за рахунок коштів освітньої субвенції</t>
  </si>
  <si>
    <t>Обласний бюджет Одеської області</t>
  </si>
  <si>
    <t>Інші субвенції з місцевого бюджету</t>
  </si>
  <si>
    <t>загальний фонд</t>
  </si>
  <si>
    <t>спеціальний фонд</t>
  </si>
  <si>
    <t>Субвенція з місцевого бюджету державному бюджету на виконання програм соціально-економічного розвитку регіонів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</si>
  <si>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</si>
  <si>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</si>
  <si>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</si>
  <si>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41053900</t>
  </si>
  <si>
    <t>Бюджет Великодолинської селищної територіальної громади</t>
  </si>
  <si>
    <t>X</t>
  </si>
  <si>
    <t xml:space="preserve">УСЬОГО за розділами І та ІІ, у тому числі: </t>
  </si>
  <si>
    <t>Виконання річного плану, %</t>
  </si>
  <si>
    <t xml:space="preserve">до рішення Чорноморської міської ради </t>
  </si>
  <si>
    <t xml:space="preserve">Звіт  про виконання показників  міжбюджетних трансфертів </t>
  </si>
  <si>
    <t>Районний бюджет Одеського району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</si>
  <si>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</si>
  <si>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</si>
  <si>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</si>
  <si>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</si>
  <si>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</si>
  <si>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</si>
  <si>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</si>
  <si>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</si>
  <si>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 фонду бюджету</t>
  </si>
  <si>
    <t>5=(4/3*100)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</si>
  <si>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</si>
  <si>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</si>
  <si>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Субвенція з місцевого бюджету на виконання інвестиційних проектів</t>
  </si>
  <si>
    <t>Додаток 4</t>
  </si>
  <si>
    <t>Виконано за звітний період, грн</t>
  </si>
  <si>
    <t>Усього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</si>
  <si>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</si>
  <si>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</si>
  <si>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</si>
  <si>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</si>
  <si>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Реверсна дотація</t>
  </si>
  <si>
    <t>Начальник фінансового управління                                                Ольга ЯКОВЕНКО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</si>
  <si>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</si>
  <si>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</si>
  <si>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</si>
  <si>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</si>
  <si>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Бюджет Вишгородської міської територіальноїт громади</t>
  </si>
  <si>
    <t>Субвенція з державного бюджету місцевим бюджетам на забезпечення харчуванням учнів закладів загальної середньої освіти</t>
  </si>
  <si>
    <t>6=(5/4*100)</t>
  </si>
  <si>
    <t xml:space="preserve"> бюджету Чорноморської міської  територіальної громади за 2025 рік</t>
  </si>
  <si>
    <t>від_____.02.2026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</si>
</sst>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_ ;\-#,##0\ "/>
  </numFmts>
  <fonts count="14" x14ac:knownFonts="1">
    <font>
      <sz val="11"/>
      <color theme="1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7" fillId="0" borderId="0"/>
    <xf numFmtId="0" fontId="11" fillId="0" borderId="0"/>
  </cellStyleXfs>
  <cellXfs count="76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0" fontId="3" fillId="2" borderId="0" xfId="0" applyFont="1" applyFill="1"/>
    <xf numFmtId="4" fontId="0" fillId="2" borderId="0" xfId="0" applyNumberFormat="1" applyFill="1"/>
    <xf numFmtId="0" fontId="12" fillId="2" borderId="0" xfId="0" applyFont="1" applyFill="1"/>
    <xf numFmtId="0" fontId="4" fillId="2" borderId="0" xfId="0" applyFont="1" applyFill="1"/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3" xfId="0" applyFont="1" applyFill="1" applyBorder="1" applyAlignment="1">
      <alignment horizontal="centerContinuous" vertical="center"/>
    </xf>
    <xf numFmtId="0" fontId="9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2" xfId="0" quotePrefix="1" applyFont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</cellXfs>
  <cellStyles count="4">
    <cellStyle name="Normal_Доходи" xfId="1"/>
    <cellStyle name="Звичайни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view="pageBreakPreview" zoomScale="60" zoomScaleNormal="60" workbookViewId="0">
      <selection activeCell="E3" sqref="E3"/>
    </sheetView>
  </sheetViews>
  <sheetFormatPr defaultRowHeight="15" x14ac:dyDescent="0.25"/>
  <cols>
    <col min="1" max="1" width="18.140625" style="5" customWidth="1"/>
    <col min="2" max="2" width="15.5703125" style="5" customWidth="1"/>
    <col min="3" max="3" width="53.5703125" style="5" customWidth="1"/>
    <col min="4" max="4" width="18.7109375" style="9" customWidth="1"/>
    <col min="5" max="5" width="20.85546875" style="9" customWidth="1"/>
    <col min="6" max="6" width="13.7109375" style="9" customWidth="1"/>
    <col min="7" max="7" width="14.42578125" style="5" bestFit="1" customWidth="1"/>
    <col min="8" max="8" width="12.5703125" style="5" bestFit="1" customWidth="1"/>
    <col min="9" max="9" width="10.5703125" style="5" bestFit="1" customWidth="1"/>
    <col min="10" max="10" width="9.140625" style="5"/>
    <col min="11" max="11" width="11.5703125" style="5" bestFit="1" customWidth="1"/>
    <col min="12" max="255" width="9.140625" style="5"/>
    <col min="256" max="257" width="18.140625" style="5" customWidth="1"/>
    <col min="258" max="258" width="70.28515625" style="5" customWidth="1"/>
    <col min="259" max="259" width="16.140625" style="5" customWidth="1"/>
    <col min="260" max="511" width="9.140625" style="5"/>
    <col min="512" max="513" width="18.140625" style="5" customWidth="1"/>
    <col min="514" max="514" width="70.28515625" style="5" customWidth="1"/>
    <col min="515" max="515" width="16.140625" style="5" customWidth="1"/>
    <col min="516" max="767" width="9.140625" style="5"/>
    <col min="768" max="769" width="18.140625" style="5" customWidth="1"/>
    <col min="770" max="770" width="70.28515625" style="5" customWidth="1"/>
    <col min="771" max="771" width="16.140625" style="5" customWidth="1"/>
    <col min="772" max="1023" width="9.140625" style="5"/>
    <col min="1024" max="1025" width="18.140625" style="5" customWidth="1"/>
    <col min="1026" max="1026" width="70.28515625" style="5" customWidth="1"/>
    <col min="1027" max="1027" width="16.140625" style="5" customWidth="1"/>
    <col min="1028" max="1279" width="9.140625" style="5"/>
    <col min="1280" max="1281" width="18.140625" style="5" customWidth="1"/>
    <col min="1282" max="1282" width="70.28515625" style="5" customWidth="1"/>
    <col min="1283" max="1283" width="16.140625" style="5" customWidth="1"/>
    <col min="1284" max="1535" width="9.140625" style="5"/>
    <col min="1536" max="1537" width="18.140625" style="5" customWidth="1"/>
    <col min="1538" max="1538" width="70.28515625" style="5" customWidth="1"/>
    <col min="1539" max="1539" width="16.140625" style="5" customWidth="1"/>
    <col min="1540" max="1791" width="9.140625" style="5"/>
    <col min="1792" max="1793" width="18.140625" style="5" customWidth="1"/>
    <col min="1794" max="1794" width="70.28515625" style="5" customWidth="1"/>
    <col min="1795" max="1795" width="16.140625" style="5" customWidth="1"/>
    <col min="1796" max="2047" width="9.140625" style="5"/>
    <col min="2048" max="2049" width="18.140625" style="5" customWidth="1"/>
    <col min="2050" max="2050" width="70.28515625" style="5" customWidth="1"/>
    <col min="2051" max="2051" width="16.140625" style="5" customWidth="1"/>
    <col min="2052" max="2303" width="9.140625" style="5"/>
    <col min="2304" max="2305" width="18.140625" style="5" customWidth="1"/>
    <col min="2306" max="2306" width="70.28515625" style="5" customWidth="1"/>
    <col min="2307" max="2307" width="16.140625" style="5" customWidth="1"/>
    <col min="2308" max="2559" width="9.140625" style="5"/>
    <col min="2560" max="2561" width="18.140625" style="5" customWidth="1"/>
    <col min="2562" max="2562" width="70.28515625" style="5" customWidth="1"/>
    <col min="2563" max="2563" width="16.140625" style="5" customWidth="1"/>
    <col min="2564" max="2815" width="9.140625" style="5"/>
    <col min="2816" max="2817" width="18.140625" style="5" customWidth="1"/>
    <col min="2818" max="2818" width="70.28515625" style="5" customWidth="1"/>
    <col min="2819" max="2819" width="16.140625" style="5" customWidth="1"/>
    <col min="2820" max="3071" width="9.140625" style="5"/>
    <col min="3072" max="3073" width="18.140625" style="5" customWidth="1"/>
    <col min="3074" max="3074" width="70.28515625" style="5" customWidth="1"/>
    <col min="3075" max="3075" width="16.140625" style="5" customWidth="1"/>
    <col min="3076" max="3327" width="9.140625" style="5"/>
    <col min="3328" max="3329" width="18.140625" style="5" customWidth="1"/>
    <col min="3330" max="3330" width="70.28515625" style="5" customWidth="1"/>
    <col min="3331" max="3331" width="16.140625" style="5" customWidth="1"/>
    <col min="3332" max="3583" width="9.140625" style="5"/>
    <col min="3584" max="3585" width="18.140625" style="5" customWidth="1"/>
    <col min="3586" max="3586" width="70.28515625" style="5" customWidth="1"/>
    <col min="3587" max="3587" width="16.140625" style="5" customWidth="1"/>
    <col min="3588" max="3839" width="9.140625" style="5"/>
    <col min="3840" max="3841" width="18.140625" style="5" customWidth="1"/>
    <col min="3842" max="3842" width="70.28515625" style="5" customWidth="1"/>
    <col min="3843" max="3843" width="16.140625" style="5" customWidth="1"/>
    <col min="3844" max="4095" width="9.140625" style="5"/>
    <col min="4096" max="4097" width="18.140625" style="5" customWidth="1"/>
    <col min="4098" max="4098" width="70.28515625" style="5" customWidth="1"/>
    <col min="4099" max="4099" width="16.140625" style="5" customWidth="1"/>
    <col min="4100" max="4351" width="9.140625" style="5"/>
    <col min="4352" max="4353" width="18.140625" style="5" customWidth="1"/>
    <col min="4354" max="4354" width="70.28515625" style="5" customWidth="1"/>
    <col min="4355" max="4355" width="16.140625" style="5" customWidth="1"/>
    <col min="4356" max="4607" width="9.140625" style="5"/>
    <col min="4608" max="4609" width="18.140625" style="5" customWidth="1"/>
    <col min="4610" max="4610" width="70.28515625" style="5" customWidth="1"/>
    <col min="4611" max="4611" width="16.140625" style="5" customWidth="1"/>
    <col min="4612" max="4863" width="9.140625" style="5"/>
    <col min="4864" max="4865" width="18.140625" style="5" customWidth="1"/>
    <col min="4866" max="4866" width="70.28515625" style="5" customWidth="1"/>
    <col min="4867" max="4867" width="16.140625" style="5" customWidth="1"/>
    <col min="4868" max="5119" width="9.140625" style="5"/>
    <col min="5120" max="5121" width="18.140625" style="5" customWidth="1"/>
    <col min="5122" max="5122" width="70.28515625" style="5" customWidth="1"/>
    <col min="5123" max="5123" width="16.140625" style="5" customWidth="1"/>
    <col min="5124" max="5375" width="9.140625" style="5"/>
    <col min="5376" max="5377" width="18.140625" style="5" customWidth="1"/>
    <col min="5378" max="5378" width="70.28515625" style="5" customWidth="1"/>
    <col min="5379" max="5379" width="16.140625" style="5" customWidth="1"/>
    <col min="5380" max="5631" width="9.140625" style="5"/>
    <col min="5632" max="5633" width="18.140625" style="5" customWidth="1"/>
    <col min="5634" max="5634" width="70.28515625" style="5" customWidth="1"/>
    <col min="5635" max="5635" width="16.140625" style="5" customWidth="1"/>
    <col min="5636" max="5887" width="9.140625" style="5"/>
    <col min="5888" max="5889" width="18.140625" style="5" customWidth="1"/>
    <col min="5890" max="5890" width="70.28515625" style="5" customWidth="1"/>
    <col min="5891" max="5891" width="16.140625" style="5" customWidth="1"/>
    <col min="5892" max="6143" width="9.140625" style="5"/>
    <col min="6144" max="6145" width="18.140625" style="5" customWidth="1"/>
    <col min="6146" max="6146" width="70.28515625" style="5" customWidth="1"/>
    <col min="6147" max="6147" width="16.140625" style="5" customWidth="1"/>
    <col min="6148" max="6399" width="9.140625" style="5"/>
    <col min="6400" max="6401" width="18.140625" style="5" customWidth="1"/>
    <col min="6402" max="6402" width="70.28515625" style="5" customWidth="1"/>
    <col min="6403" max="6403" width="16.140625" style="5" customWidth="1"/>
    <col min="6404" max="6655" width="9.140625" style="5"/>
    <col min="6656" max="6657" width="18.140625" style="5" customWidth="1"/>
    <col min="6658" max="6658" width="70.28515625" style="5" customWidth="1"/>
    <col min="6659" max="6659" width="16.140625" style="5" customWidth="1"/>
    <col min="6660" max="6911" width="9.140625" style="5"/>
    <col min="6912" max="6913" width="18.140625" style="5" customWidth="1"/>
    <col min="6914" max="6914" width="70.28515625" style="5" customWidth="1"/>
    <col min="6915" max="6915" width="16.140625" style="5" customWidth="1"/>
    <col min="6916" max="7167" width="9.140625" style="5"/>
    <col min="7168" max="7169" width="18.140625" style="5" customWidth="1"/>
    <col min="7170" max="7170" width="70.28515625" style="5" customWidth="1"/>
    <col min="7171" max="7171" width="16.140625" style="5" customWidth="1"/>
    <col min="7172" max="7423" width="9.140625" style="5"/>
    <col min="7424" max="7425" width="18.140625" style="5" customWidth="1"/>
    <col min="7426" max="7426" width="70.28515625" style="5" customWidth="1"/>
    <col min="7427" max="7427" width="16.140625" style="5" customWidth="1"/>
    <col min="7428" max="7679" width="9.140625" style="5"/>
    <col min="7680" max="7681" width="18.140625" style="5" customWidth="1"/>
    <col min="7682" max="7682" width="70.28515625" style="5" customWidth="1"/>
    <col min="7683" max="7683" width="16.140625" style="5" customWidth="1"/>
    <col min="7684" max="7935" width="9.140625" style="5"/>
    <col min="7936" max="7937" width="18.140625" style="5" customWidth="1"/>
    <col min="7938" max="7938" width="70.28515625" style="5" customWidth="1"/>
    <col min="7939" max="7939" width="16.140625" style="5" customWidth="1"/>
    <col min="7940" max="8191" width="9.140625" style="5"/>
    <col min="8192" max="8193" width="18.140625" style="5" customWidth="1"/>
    <col min="8194" max="8194" width="70.28515625" style="5" customWidth="1"/>
    <col min="8195" max="8195" width="16.140625" style="5" customWidth="1"/>
    <col min="8196" max="8447" width="9.140625" style="5"/>
    <col min="8448" max="8449" width="18.140625" style="5" customWidth="1"/>
    <col min="8450" max="8450" width="70.28515625" style="5" customWidth="1"/>
    <col min="8451" max="8451" width="16.140625" style="5" customWidth="1"/>
    <col min="8452" max="8703" width="9.140625" style="5"/>
    <col min="8704" max="8705" width="18.140625" style="5" customWidth="1"/>
    <col min="8706" max="8706" width="70.28515625" style="5" customWidth="1"/>
    <col min="8707" max="8707" width="16.140625" style="5" customWidth="1"/>
    <col min="8708" max="8959" width="9.140625" style="5"/>
    <col min="8960" max="8961" width="18.140625" style="5" customWidth="1"/>
    <col min="8962" max="8962" width="70.28515625" style="5" customWidth="1"/>
    <col min="8963" max="8963" width="16.140625" style="5" customWidth="1"/>
    <col min="8964" max="9215" width="9.140625" style="5"/>
    <col min="9216" max="9217" width="18.140625" style="5" customWidth="1"/>
    <col min="9218" max="9218" width="70.28515625" style="5" customWidth="1"/>
    <col min="9219" max="9219" width="16.140625" style="5" customWidth="1"/>
    <col min="9220" max="9471" width="9.140625" style="5"/>
    <col min="9472" max="9473" width="18.140625" style="5" customWidth="1"/>
    <col min="9474" max="9474" width="70.28515625" style="5" customWidth="1"/>
    <col min="9475" max="9475" width="16.140625" style="5" customWidth="1"/>
    <col min="9476" max="9727" width="9.140625" style="5"/>
    <col min="9728" max="9729" width="18.140625" style="5" customWidth="1"/>
    <col min="9730" max="9730" width="70.28515625" style="5" customWidth="1"/>
    <col min="9731" max="9731" width="16.140625" style="5" customWidth="1"/>
    <col min="9732" max="9983" width="9.140625" style="5"/>
    <col min="9984" max="9985" width="18.140625" style="5" customWidth="1"/>
    <col min="9986" max="9986" width="70.28515625" style="5" customWidth="1"/>
    <col min="9987" max="9987" width="16.140625" style="5" customWidth="1"/>
    <col min="9988" max="10239" width="9.140625" style="5"/>
    <col min="10240" max="10241" width="18.140625" style="5" customWidth="1"/>
    <col min="10242" max="10242" width="70.28515625" style="5" customWidth="1"/>
    <col min="10243" max="10243" width="16.140625" style="5" customWidth="1"/>
    <col min="10244" max="10495" width="9.140625" style="5"/>
    <col min="10496" max="10497" width="18.140625" style="5" customWidth="1"/>
    <col min="10498" max="10498" width="70.28515625" style="5" customWidth="1"/>
    <col min="10499" max="10499" width="16.140625" style="5" customWidth="1"/>
    <col min="10500" max="10751" width="9.140625" style="5"/>
    <col min="10752" max="10753" width="18.140625" style="5" customWidth="1"/>
    <col min="10754" max="10754" width="70.28515625" style="5" customWidth="1"/>
    <col min="10755" max="10755" width="16.140625" style="5" customWidth="1"/>
    <col min="10756" max="11007" width="9.140625" style="5"/>
    <col min="11008" max="11009" width="18.140625" style="5" customWidth="1"/>
    <col min="11010" max="11010" width="70.28515625" style="5" customWidth="1"/>
    <col min="11011" max="11011" width="16.140625" style="5" customWidth="1"/>
    <col min="11012" max="11263" width="9.140625" style="5"/>
    <col min="11264" max="11265" width="18.140625" style="5" customWidth="1"/>
    <col min="11266" max="11266" width="70.28515625" style="5" customWidth="1"/>
    <col min="11267" max="11267" width="16.140625" style="5" customWidth="1"/>
    <col min="11268" max="11519" width="9.140625" style="5"/>
    <col min="11520" max="11521" width="18.140625" style="5" customWidth="1"/>
    <col min="11522" max="11522" width="70.28515625" style="5" customWidth="1"/>
    <col min="11523" max="11523" width="16.140625" style="5" customWidth="1"/>
    <col min="11524" max="11775" width="9.140625" style="5"/>
    <col min="11776" max="11777" width="18.140625" style="5" customWidth="1"/>
    <col min="11778" max="11778" width="70.28515625" style="5" customWidth="1"/>
    <col min="11779" max="11779" width="16.140625" style="5" customWidth="1"/>
    <col min="11780" max="12031" width="9.140625" style="5"/>
    <col min="12032" max="12033" width="18.140625" style="5" customWidth="1"/>
    <col min="12034" max="12034" width="70.28515625" style="5" customWidth="1"/>
    <col min="12035" max="12035" width="16.140625" style="5" customWidth="1"/>
    <col min="12036" max="12287" width="9.140625" style="5"/>
    <col min="12288" max="12289" width="18.140625" style="5" customWidth="1"/>
    <col min="12290" max="12290" width="70.28515625" style="5" customWidth="1"/>
    <col min="12291" max="12291" width="16.140625" style="5" customWidth="1"/>
    <col min="12292" max="12543" width="9.140625" style="5"/>
    <col min="12544" max="12545" width="18.140625" style="5" customWidth="1"/>
    <col min="12546" max="12546" width="70.28515625" style="5" customWidth="1"/>
    <col min="12547" max="12547" width="16.140625" style="5" customWidth="1"/>
    <col min="12548" max="12799" width="9.140625" style="5"/>
    <col min="12800" max="12801" width="18.140625" style="5" customWidth="1"/>
    <col min="12802" max="12802" width="70.28515625" style="5" customWidth="1"/>
    <col min="12803" max="12803" width="16.140625" style="5" customWidth="1"/>
    <col min="12804" max="13055" width="9.140625" style="5"/>
    <col min="13056" max="13057" width="18.140625" style="5" customWidth="1"/>
    <col min="13058" max="13058" width="70.28515625" style="5" customWidth="1"/>
    <col min="13059" max="13059" width="16.140625" style="5" customWidth="1"/>
    <col min="13060" max="13311" width="9.140625" style="5"/>
    <col min="13312" max="13313" width="18.140625" style="5" customWidth="1"/>
    <col min="13314" max="13314" width="70.28515625" style="5" customWidth="1"/>
    <col min="13315" max="13315" width="16.140625" style="5" customWidth="1"/>
    <col min="13316" max="13567" width="9.140625" style="5"/>
    <col min="13568" max="13569" width="18.140625" style="5" customWidth="1"/>
    <col min="13570" max="13570" width="70.28515625" style="5" customWidth="1"/>
    <col min="13571" max="13571" width="16.140625" style="5" customWidth="1"/>
    <col min="13572" max="13823" width="9.140625" style="5"/>
    <col min="13824" max="13825" width="18.140625" style="5" customWidth="1"/>
    <col min="13826" max="13826" width="70.28515625" style="5" customWidth="1"/>
    <col min="13827" max="13827" width="16.140625" style="5" customWidth="1"/>
    <col min="13828" max="14079" width="9.140625" style="5"/>
    <col min="14080" max="14081" width="18.140625" style="5" customWidth="1"/>
    <col min="14082" max="14082" width="70.28515625" style="5" customWidth="1"/>
    <col min="14083" max="14083" width="16.140625" style="5" customWidth="1"/>
    <col min="14084" max="14335" width="9.140625" style="5"/>
    <col min="14336" max="14337" width="18.140625" style="5" customWidth="1"/>
    <col min="14338" max="14338" width="70.28515625" style="5" customWidth="1"/>
    <col min="14339" max="14339" width="16.140625" style="5" customWidth="1"/>
    <col min="14340" max="14591" width="9.140625" style="5"/>
    <col min="14592" max="14593" width="18.140625" style="5" customWidth="1"/>
    <col min="14594" max="14594" width="70.28515625" style="5" customWidth="1"/>
    <col min="14595" max="14595" width="16.140625" style="5" customWidth="1"/>
    <col min="14596" max="14847" width="9.140625" style="5"/>
    <col min="14848" max="14849" width="18.140625" style="5" customWidth="1"/>
    <col min="14850" max="14850" width="70.28515625" style="5" customWidth="1"/>
    <col min="14851" max="14851" width="16.140625" style="5" customWidth="1"/>
    <col min="14852" max="15103" width="9.140625" style="5"/>
    <col min="15104" max="15105" width="18.140625" style="5" customWidth="1"/>
    <col min="15106" max="15106" width="70.28515625" style="5" customWidth="1"/>
    <col min="15107" max="15107" width="16.140625" style="5" customWidth="1"/>
    <col min="15108" max="15359" width="9.140625" style="5"/>
    <col min="15360" max="15361" width="18.140625" style="5" customWidth="1"/>
    <col min="15362" max="15362" width="70.28515625" style="5" customWidth="1"/>
    <col min="15363" max="15363" width="16.140625" style="5" customWidth="1"/>
    <col min="15364" max="15615" width="9.140625" style="5"/>
    <col min="15616" max="15617" width="18.140625" style="5" customWidth="1"/>
    <col min="15618" max="15618" width="70.28515625" style="5" customWidth="1"/>
    <col min="15619" max="15619" width="16.140625" style="5" customWidth="1"/>
    <col min="15620" max="15871" width="9.140625" style="5"/>
    <col min="15872" max="15873" width="18.140625" style="5" customWidth="1"/>
    <col min="15874" max="15874" width="70.28515625" style="5" customWidth="1"/>
    <col min="15875" max="15875" width="16.140625" style="5" customWidth="1"/>
    <col min="15876" max="16127" width="9.140625" style="5"/>
    <col min="16128" max="16129" width="18.140625" style="5" customWidth="1"/>
    <col min="16130" max="16130" width="70.28515625" style="5" customWidth="1"/>
    <col min="16131" max="16131" width="16.140625" style="5" customWidth="1"/>
    <col min="16132" max="16384" width="9.140625" style="5"/>
  </cols>
  <sheetData>
    <row r="1" spans="1:6" x14ac:dyDescent="0.25">
      <c r="A1" s="1"/>
      <c r="C1" s="6"/>
      <c r="D1" s="7"/>
      <c r="E1" s="35" t="s">
        <v>33</v>
      </c>
      <c r="F1" s="35"/>
    </row>
    <row r="2" spans="1:6" x14ac:dyDescent="0.25">
      <c r="A2" s="2"/>
      <c r="C2" s="6"/>
      <c r="D2" s="7"/>
      <c r="E2" s="35" t="s">
        <v>17</v>
      </c>
      <c r="F2" s="35"/>
    </row>
    <row r="3" spans="1:6" ht="15" customHeight="1" x14ac:dyDescent="0.25">
      <c r="A3" s="8"/>
      <c r="C3" s="6"/>
      <c r="D3" s="7"/>
      <c r="E3" s="35" t="s">
        <v>50</v>
      </c>
      <c r="F3" s="35"/>
    </row>
    <row r="4" spans="1:6" s="10" customFormat="1" ht="15.75" x14ac:dyDescent="0.25">
      <c r="A4" s="66" t="s">
        <v>18</v>
      </c>
      <c r="B4" s="66"/>
      <c r="C4" s="66"/>
      <c r="D4" s="66"/>
      <c r="E4" s="66"/>
      <c r="F4" s="66"/>
    </row>
    <row r="5" spans="1:6" s="10" customFormat="1" ht="15.75" x14ac:dyDescent="0.25">
      <c r="A5" s="66" t="s">
        <v>49</v>
      </c>
      <c r="B5" s="66"/>
      <c r="C5" s="66"/>
      <c r="D5" s="66"/>
      <c r="E5" s="66"/>
      <c r="F5" s="66"/>
    </row>
    <row r="6" spans="1:6" x14ac:dyDescent="0.25">
      <c r="A6" s="17">
        <v>1558900000</v>
      </c>
      <c r="B6" s="11"/>
      <c r="C6" s="11"/>
      <c r="D6" s="12"/>
      <c r="E6" s="12"/>
      <c r="F6" s="12"/>
    </row>
    <row r="7" spans="1:6" x14ac:dyDescent="0.25">
      <c r="A7" s="13" t="s">
        <v>0</v>
      </c>
      <c r="B7" s="11"/>
      <c r="C7" s="11"/>
      <c r="D7" s="12"/>
      <c r="E7" s="12"/>
      <c r="F7" s="12"/>
    </row>
    <row r="8" spans="1:6" ht="15.75" x14ac:dyDescent="0.25">
      <c r="A8" s="71" t="s">
        <v>1</v>
      </c>
      <c r="B8" s="71"/>
      <c r="C8" s="71"/>
      <c r="D8" s="71"/>
      <c r="E8" s="71"/>
      <c r="F8" s="71"/>
    </row>
    <row r="9" spans="1:6" s="14" customFormat="1" ht="38.25" x14ac:dyDescent="0.2">
      <c r="A9" s="47" t="s">
        <v>30</v>
      </c>
      <c r="B9" s="72" t="s">
        <v>31</v>
      </c>
      <c r="C9" s="73"/>
      <c r="D9" s="48" t="s">
        <v>35</v>
      </c>
      <c r="E9" s="27" t="s">
        <v>34</v>
      </c>
      <c r="F9" s="27" t="s">
        <v>16</v>
      </c>
    </row>
    <row r="10" spans="1:6" s="14" customFormat="1" ht="12.6" customHeight="1" x14ac:dyDescent="0.2">
      <c r="A10" s="49">
        <v>1</v>
      </c>
      <c r="B10" s="74">
        <v>2</v>
      </c>
      <c r="C10" s="75"/>
      <c r="D10" s="50">
        <v>3</v>
      </c>
      <c r="E10" s="42">
        <v>4</v>
      </c>
      <c r="F10" s="42" t="s">
        <v>29</v>
      </c>
    </row>
    <row r="11" spans="1:6" ht="15" customHeight="1" x14ac:dyDescent="0.25">
      <c r="A11" s="64" t="s">
        <v>20</v>
      </c>
      <c r="B11" s="65"/>
      <c r="C11" s="65"/>
      <c r="D11" s="65"/>
      <c r="E11" s="65"/>
      <c r="F11" s="67"/>
    </row>
    <row r="12" spans="1:6" ht="55.9" customHeight="1" x14ac:dyDescent="0.25">
      <c r="A12" s="36">
        <v>41031100</v>
      </c>
      <c r="B12" s="60" t="s">
        <v>47</v>
      </c>
      <c r="C12" s="61"/>
      <c r="D12" s="39">
        <f>D13</f>
        <v>12957600</v>
      </c>
      <c r="E12" s="39">
        <f>E13</f>
        <v>3119339.86</v>
      </c>
      <c r="F12" s="25">
        <f>E12/D12</f>
        <v>0.24073438445391121</v>
      </c>
    </row>
    <row r="13" spans="1:6" ht="15" customHeight="1" x14ac:dyDescent="0.25">
      <c r="A13" s="51">
        <v>9900000000</v>
      </c>
      <c r="B13" s="62" t="s">
        <v>2</v>
      </c>
      <c r="C13" s="63"/>
      <c r="D13" s="32">
        <v>12957600</v>
      </c>
      <c r="E13" s="32">
        <v>3119339.86</v>
      </c>
      <c r="F13" s="26">
        <f t="shared" ref="F13:F47" si="0">E13/D13</f>
        <v>0.24073438445391121</v>
      </c>
    </row>
    <row r="14" spans="1:6" ht="23.45" customHeight="1" x14ac:dyDescent="0.25">
      <c r="A14" s="18" t="s">
        <v>10</v>
      </c>
      <c r="B14" s="60" t="s">
        <v>11</v>
      </c>
      <c r="C14" s="61"/>
      <c r="D14" s="31">
        <f>D15</f>
        <v>154400800</v>
      </c>
      <c r="E14" s="31">
        <f>E15</f>
        <v>154400800</v>
      </c>
      <c r="F14" s="25">
        <f>E14/D14</f>
        <v>1</v>
      </c>
    </row>
    <row r="15" spans="1:6" ht="15.6" customHeight="1" x14ac:dyDescent="0.25">
      <c r="A15" s="51">
        <v>9900000000</v>
      </c>
      <c r="B15" s="62" t="s">
        <v>2</v>
      </c>
      <c r="C15" s="63"/>
      <c r="D15" s="32">
        <f>103011500+51389300</f>
        <v>154400800</v>
      </c>
      <c r="E15" s="32">
        <v>154400800</v>
      </c>
      <c r="F15" s="26">
        <f t="shared" si="0"/>
        <v>1</v>
      </c>
    </row>
    <row r="16" spans="1:6" ht="38.450000000000003" customHeight="1" x14ac:dyDescent="0.25">
      <c r="A16" s="37">
        <v>41035400</v>
      </c>
      <c r="B16" s="68" t="s">
        <v>36</v>
      </c>
      <c r="C16" s="69"/>
      <c r="D16" s="31">
        <f>D17</f>
        <v>330900</v>
      </c>
      <c r="E16" s="31">
        <f>E17</f>
        <v>330900</v>
      </c>
      <c r="F16" s="25">
        <f t="shared" si="0"/>
        <v>1</v>
      </c>
    </row>
    <row r="17" spans="1:6" ht="15.6" customHeight="1" x14ac:dyDescent="0.25">
      <c r="A17" s="51">
        <v>9900000000</v>
      </c>
      <c r="B17" s="62" t="s">
        <v>2</v>
      </c>
      <c r="C17" s="63"/>
      <c r="D17" s="32">
        <v>330900</v>
      </c>
      <c r="E17" s="32">
        <v>330900</v>
      </c>
      <c r="F17" s="26">
        <f t="shared" si="0"/>
        <v>1</v>
      </c>
    </row>
    <row r="18" spans="1:6" ht="74.45" customHeight="1" x14ac:dyDescent="0.25">
      <c r="A18" s="37">
        <v>41036000</v>
      </c>
      <c r="B18" s="68" t="s">
        <v>37</v>
      </c>
      <c r="C18" s="69"/>
      <c r="D18" s="31">
        <f>D19</f>
        <v>3043200</v>
      </c>
      <c r="E18" s="31">
        <f>E19</f>
        <v>3043200</v>
      </c>
      <c r="F18" s="25">
        <f t="shared" si="0"/>
        <v>1</v>
      </c>
    </row>
    <row r="19" spans="1:6" ht="15.6" customHeight="1" x14ac:dyDescent="0.25">
      <c r="A19" s="51">
        <v>9900000000</v>
      </c>
      <c r="B19" s="62" t="s">
        <v>2</v>
      </c>
      <c r="C19" s="63"/>
      <c r="D19" s="32">
        <v>3043200</v>
      </c>
      <c r="E19" s="32">
        <v>3043200</v>
      </c>
      <c r="F19" s="26">
        <f t="shared" si="0"/>
        <v>1</v>
      </c>
    </row>
    <row r="20" spans="1:6" ht="63" customHeight="1" x14ac:dyDescent="0.25">
      <c r="A20" s="37">
        <v>41036300</v>
      </c>
      <c r="B20" s="68" t="s">
        <v>38</v>
      </c>
      <c r="C20" s="69"/>
      <c r="D20" s="31">
        <f>D21</f>
        <v>17981800</v>
      </c>
      <c r="E20" s="31">
        <f>E21</f>
        <v>16835661.16</v>
      </c>
      <c r="F20" s="25">
        <f t="shared" si="0"/>
        <v>0.93626117296377454</v>
      </c>
    </row>
    <row r="21" spans="1:6" ht="15.6" customHeight="1" x14ac:dyDescent="0.25">
      <c r="A21" s="51">
        <v>9900000000</v>
      </c>
      <c r="B21" s="62" t="s">
        <v>2</v>
      </c>
      <c r="C21" s="63"/>
      <c r="D21" s="32">
        <v>17981800</v>
      </c>
      <c r="E21" s="32">
        <v>16835661.16</v>
      </c>
      <c r="F21" s="26">
        <f t="shared" si="0"/>
        <v>0.93626117296377454</v>
      </c>
    </row>
    <row r="22" spans="1:6" ht="320.45" customHeight="1" x14ac:dyDescent="0.25">
      <c r="A22" s="18">
        <v>41050200</v>
      </c>
      <c r="B22" s="60" t="s">
        <v>42</v>
      </c>
      <c r="C22" s="61"/>
      <c r="D22" s="31">
        <f>D23</f>
        <v>14584729</v>
      </c>
      <c r="E22" s="31">
        <f>E23</f>
        <v>14584728.65</v>
      </c>
      <c r="F22" s="25">
        <f t="shared" si="0"/>
        <v>0.99999997600229662</v>
      </c>
    </row>
    <row r="23" spans="1:6" ht="15.6" customHeight="1" x14ac:dyDescent="0.25">
      <c r="A23" s="51">
        <v>1510000000</v>
      </c>
      <c r="B23" s="62" t="s">
        <v>4</v>
      </c>
      <c r="C23" s="63"/>
      <c r="D23" s="32">
        <v>14584729</v>
      </c>
      <c r="E23" s="32">
        <v>14584728.65</v>
      </c>
      <c r="F23" s="26">
        <f t="shared" si="0"/>
        <v>0.99999997600229662</v>
      </c>
    </row>
    <row r="24" spans="1:6" ht="45" customHeight="1" x14ac:dyDescent="0.25">
      <c r="A24" s="37">
        <v>41051000</v>
      </c>
      <c r="B24" s="68" t="s">
        <v>3</v>
      </c>
      <c r="C24" s="69"/>
      <c r="D24" s="31">
        <f>D25</f>
        <v>3135836</v>
      </c>
      <c r="E24" s="31">
        <f>E25</f>
        <v>2121782.42</v>
      </c>
      <c r="F24" s="25">
        <f t="shared" si="0"/>
        <v>0.6766241665699354</v>
      </c>
    </row>
    <row r="25" spans="1:6" ht="15.6" customHeight="1" x14ac:dyDescent="0.25">
      <c r="A25" s="51">
        <v>1510000000</v>
      </c>
      <c r="B25" s="62" t="s">
        <v>4</v>
      </c>
      <c r="C25" s="63"/>
      <c r="D25" s="32">
        <f>1387870+282574+507390+70312+887690</f>
        <v>3135836</v>
      </c>
      <c r="E25" s="32">
        <v>2121782.42</v>
      </c>
      <c r="F25" s="26">
        <f t="shared" si="0"/>
        <v>0.6766241665699354</v>
      </c>
    </row>
    <row r="26" spans="1:6" ht="21.6" customHeight="1" x14ac:dyDescent="0.25">
      <c r="A26" s="18" t="s">
        <v>12</v>
      </c>
      <c r="B26" s="60" t="s">
        <v>5</v>
      </c>
      <c r="C26" s="61"/>
      <c r="D26" s="31">
        <f>D27+D28+D29</f>
        <v>4399237</v>
      </c>
      <c r="E26" s="31">
        <f>E27+E28+E29</f>
        <v>4244771.91</v>
      </c>
      <c r="F26" s="25">
        <f t="shared" si="0"/>
        <v>0.96488820902351935</v>
      </c>
    </row>
    <row r="27" spans="1:6" ht="15.6" customHeight="1" x14ac:dyDescent="0.25">
      <c r="A27" s="51">
        <v>1510000000</v>
      </c>
      <c r="B27" s="62" t="s">
        <v>4</v>
      </c>
      <c r="C27" s="63"/>
      <c r="D27" s="32">
        <v>997753</v>
      </c>
      <c r="E27" s="32">
        <f>444119+11113.03+100344+315900</f>
        <v>871476.03</v>
      </c>
      <c r="F27" s="26">
        <f t="shared" si="0"/>
        <v>0.87343864663899784</v>
      </c>
    </row>
    <row r="28" spans="1:6" ht="15.6" customHeight="1" x14ac:dyDescent="0.25">
      <c r="A28" s="51">
        <v>1551900000</v>
      </c>
      <c r="B28" s="62" t="s">
        <v>9</v>
      </c>
      <c r="C28" s="63"/>
      <c r="D28" s="32">
        <v>1081484</v>
      </c>
      <c r="E28" s="32">
        <v>1081484</v>
      </c>
      <c r="F28" s="26">
        <f t="shared" si="0"/>
        <v>1</v>
      </c>
    </row>
    <row r="29" spans="1:6" ht="15.6" customHeight="1" x14ac:dyDescent="0.25">
      <c r="A29" s="20">
        <v>1554500000</v>
      </c>
      <c r="B29" s="62" t="s">
        <v>13</v>
      </c>
      <c r="C29" s="63"/>
      <c r="D29" s="34">
        <v>2320000</v>
      </c>
      <c r="E29" s="34">
        <f>791811.88+1500000</f>
        <v>2291811.88</v>
      </c>
      <c r="F29" s="26">
        <f t="shared" si="0"/>
        <v>0.98784994827586203</v>
      </c>
    </row>
    <row r="30" spans="1:6" ht="48.6" customHeight="1" x14ac:dyDescent="0.25">
      <c r="A30" s="38">
        <v>41057700</v>
      </c>
      <c r="B30" s="60" t="s">
        <v>43</v>
      </c>
      <c r="C30" s="61"/>
      <c r="D30" s="39">
        <f>D31</f>
        <v>79056</v>
      </c>
      <c r="E30" s="39">
        <f>E31</f>
        <v>61488</v>
      </c>
      <c r="F30" s="25">
        <f t="shared" si="0"/>
        <v>0.77777777777777779</v>
      </c>
    </row>
    <row r="31" spans="1:6" ht="15.6" customHeight="1" x14ac:dyDescent="0.25">
      <c r="A31" s="51">
        <v>1510000000</v>
      </c>
      <c r="B31" s="62" t="s">
        <v>4</v>
      </c>
      <c r="C31" s="63"/>
      <c r="D31" s="32">
        <v>79056</v>
      </c>
      <c r="E31" s="34">
        <v>61488</v>
      </c>
      <c r="F31" s="26">
        <f t="shared" si="0"/>
        <v>0.77777777777777779</v>
      </c>
    </row>
    <row r="32" spans="1:6" ht="82.15" customHeight="1" x14ac:dyDescent="0.25">
      <c r="A32" s="38">
        <v>41059300</v>
      </c>
      <c r="B32" s="60" t="s">
        <v>39</v>
      </c>
      <c r="C32" s="61"/>
      <c r="D32" s="39">
        <f>D33</f>
        <v>738118</v>
      </c>
      <c r="E32" s="39">
        <f>E33</f>
        <v>646781.29</v>
      </c>
      <c r="F32" s="25">
        <f t="shared" si="0"/>
        <v>0.87625730574244232</v>
      </c>
    </row>
    <row r="33" spans="1:6" ht="15.6" customHeight="1" x14ac:dyDescent="0.25">
      <c r="A33" s="51">
        <v>1510000000</v>
      </c>
      <c r="B33" s="62" t="s">
        <v>4</v>
      </c>
      <c r="C33" s="63"/>
      <c r="D33" s="29">
        <v>738118</v>
      </c>
      <c r="E33" s="29">
        <v>646781.29</v>
      </c>
      <c r="F33" s="26">
        <f t="shared" si="0"/>
        <v>0.87625730574244232</v>
      </c>
    </row>
    <row r="34" spans="1:6" ht="15.75" x14ac:dyDescent="0.25">
      <c r="A34" s="64" t="s">
        <v>21</v>
      </c>
      <c r="B34" s="65"/>
      <c r="C34" s="65"/>
      <c r="D34" s="65"/>
      <c r="E34" s="65"/>
      <c r="F34" s="65"/>
    </row>
    <row r="35" spans="1:6" ht="19.899999999999999" customHeight="1" x14ac:dyDescent="0.25">
      <c r="A35" s="18" t="s">
        <v>10</v>
      </c>
      <c r="B35" s="60" t="s">
        <v>11</v>
      </c>
      <c r="C35" s="61"/>
      <c r="D35" s="41">
        <f>D36</f>
        <v>4508100</v>
      </c>
      <c r="E35" s="41">
        <f>E36</f>
        <v>4508100</v>
      </c>
      <c r="F35" s="25">
        <f t="shared" si="0"/>
        <v>1</v>
      </c>
    </row>
    <row r="36" spans="1:6" ht="15.75" x14ac:dyDescent="0.25">
      <c r="A36" s="51">
        <v>9900000000</v>
      </c>
      <c r="B36" s="62" t="s">
        <v>2</v>
      </c>
      <c r="C36" s="63"/>
      <c r="D36" s="32">
        <v>4508100</v>
      </c>
      <c r="E36" s="32">
        <v>4508100</v>
      </c>
      <c r="F36" s="26">
        <f t="shared" si="0"/>
        <v>1</v>
      </c>
    </row>
    <row r="37" spans="1:6" ht="31.15" customHeight="1" x14ac:dyDescent="0.25">
      <c r="A37" s="18">
        <v>41035400</v>
      </c>
      <c r="B37" s="60" t="s">
        <v>36</v>
      </c>
      <c r="C37" s="61"/>
      <c r="D37" s="31">
        <f>D38</f>
        <v>254500</v>
      </c>
      <c r="E37" s="31">
        <f>E38</f>
        <v>254500</v>
      </c>
      <c r="F37" s="25">
        <f t="shared" si="0"/>
        <v>1</v>
      </c>
    </row>
    <row r="38" spans="1:6" ht="15.6" customHeight="1" x14ac:dyDescent="0.25">
      <c r="A38" s="51">
        <v>9900000000</v>
      </c>
      <c r="B38" s="62" t="s">
        <v>44</v>
      </c>
      <c r="C38" s="63"/>
      <c r="D38" s="32">
        <v>254500</v>
      </c>
      <c r="E38" s="32">
        <v>254500</v>
      </c>
      <c r="F38" s="26">
        <f t="shared" si="0"/>
        <v>1</v>
      </c>
    </row>
    <row r="39" spans="1:6" s="14" customFormat="1" ht="63.6" customHeight="1" x14ac:dyDescent="0.2">
      <c r="A39" s="18">
        <v>41037400</v>
      </c>
      <c r="B39" s="60" t="s">
        <v>45</v>
      </c>
      <c r="C39" s="61"/>
      <c r="D39" s="31">
        <f>D40</f>
        <v>2893400</v>
      </c>
      <c r="E39" s="31">
        <f>E40</f>
        <v>2893400</v>
      </c>
      <c r="F39" s="25">
        <f t="shared" si="0"/>
        <v>1</v>
      </c>
    </row>
    <row r="40" spans="1:6" ht="15.75" x14ac:dyDescent="0.25">
      <c r="A40" s="51">
        <v>9900000000</v>
      </c>
      <c r="B40" s="62" t="s">
        <v>44</v>
      </c>
      <c r="C40" s="63"/>
      <c r="D40" s="32">
        <v>2893400</v>
      </c>
      <c r="E40" s="32">
        <v>2893400</v>
      </c>
      <c r="F40" s="26">
        <f t="shared" si="0"/>
        <v>1</v>
      </c>
    </row>
    <row r="41" spans="1:6" ht="38.450000000000003" customHeight="1" x14ac:dyDescent="0.25">
      <c r="A41" s="18">
        <v>41053400</v>
      </c>
      <c r="B41" s="60" t="s">
        <v>32</v>
      </c>
      <c r="C41" s="61"/>
      <c r="D41" s="31">
        <f>D42</f>
        <v>486000</v>
      </c>
      <c r="E41" s="31">
        <f>E42</f>
        <v>486000</v>
      </c>
      <c r="F41" s="25">
        <f t="shared" si="0"/>
        <v>1</v>
      </c>
    </row>
    <row r="42" spans="1:6" ht="15.75" x14ac:dyDescent="0.25">
      <c r="A42" s="51">
        <v>1510000000</v>
      </c>
      <c r="B42" s="62" t="s">
        <v>4</v>
      </c>
      <c r="C42" s="63"/>
      <c r="D42" s="32">
        <v>486000</v>
      </c>
      <c r="E42" s="32">
        <v>486000</v>
      </c>
      <c r="F42" s="26">
        <f t="shared" si="0"/>
        <v>1</v>
      </c>
    </row>
    <row r="43" spans="1:6" ht="15.75" x14ac:dyDescent="0.25">
      <c r="A43" s="18" t="s">
        <v>12</v>
      </c>
      <c r="B43" s="60" t="s">
        <v>5</v>
      </c>
      <c r="C43" s="61"/>
      <c r="D43" s="31">
        <f>D44</f>
        <v>5000000</v>
      </c>
      <c r="E43" s="31">
        <f>E44</f>
        <v>5000000</v>
      </c>
      <c r="F43" s="25">
        <f t="shared" si="0"/>
        <v>1</v>
      </c>
    </row>
    <row r="44" spans="1:6" ht="15.75" x14ac:dyDescent="0.25">
      <c r="A44" s="51">
        <v>1053300000</v>
      </c>
      <c r="B44" s="62" t="s">
        <v>46</v>
      </c>
      <c r="C44" s="63"/>
      <c r="D44" s="32">
        <v>5000000</v>
      </c>
      <c r="E44" s="32">
        <v>5000000</v>
      </c>
      <c r="F44" s="26">
        <f t="shared" si="0"/>
        <v>1</v>
      </c>
    </row>
    <row r="45" spans="1:6" s="14" customFormat="1" ht="15.75" x14ac:dyDescent="0.25">
      <c r="A45" s="19" t="s">
        <v>14</v>
      </c>
      <c r="B45" s="21" t="s">
        <v>22</v>
      </c>
      <c r="C45" s="22"/>
      <c r="D45" s="33">
        <f>D46+D47</f>
        <v>224793276</v>
      </c>
      <c r="E45" s="33">
        <f>E46+E47</f>
        <v>212531453.28999999</v>
      </c>
      <c r="F45" s="25">
        <f t="shared" si="0"/>
        <v>0.94545289375114583</v>
      </c>
    </row>
    <row r="46" spans="1:6" ht="15.75" x14ac:dyDescent="0.25">
      <c r="A46" s="19" t="s">
        <v>14</v>
      </c>
      <c r="B46" s="21" t="s">
        <v>6</v>
      </c>
      <c r="C46" s="22"/>
      <c r="D46" s="33">
        <f>D12+D14+D16+D18+D20+D22+D24+D26+D30+D32</f>
        <v>211651276</v>
      </c>
      <c r="E46" s="33">
        <f>E12+E14+E16+E18+E20+E22+E24+E26+E30+E32</f>
        <v>199389453.28999999</v>
      </c>
      <c r="F46" s="25">
        <f t="shared" si="0"/>
        <v>0.942065916436998</v>
      </c>
    </row>
    <row r="47" spans="1:6" s="43" customFormat="1" ht="15.75" x14ac:dyDescent="0.25">
      <c r="A47" s="19" t="s">
        <v>14</v>
      </c>
      <c r="B47" s="21" t="s">
        <v>7</v>
      </c>
      <c r="C47" s="22"/>
      <c r="D47" s="30">
        <f>D35+D37+D39+D41+D43</f>
        <v>13142000</v>
      </c>
      <c r="E47" s="30">
        <f>E35+E37+E39+E41+E43</f>
        <v>13142000</v>
      </c>
      <c r="F47" s="25">
        <f t="shared" si="0"/>
        <v>1</v>
      </c>
    </row>
    <row r="48" spans="1:6" s="43" customFormat="1" ht="15.75" x14ac:dyDescent="0.25">
      <c r="A48" s="15"/>
      <c r="B48" s="15"/>
      <c r="C48" s="15"/>
      <c r="D48" s="15"/>
      <c r="E48" s="58"/>
      <c r="F48" s="59"/>
    </row>
    <row r="49" spans="1:6" s="43" customFormat="1" ht="15.75" x14ac:dyDescent="0.25">
      <c r="A49" s="66" t="s">
        <v>23</v>
      </c>
      <c r="B49" s="66"/>
      <c r="C49" s="66"/>
      <c r="D49" s="66"/>
      <c r="E49" s="66"/>
      <c r="F49" s="66"/>
    </row>
    <row r="50" spans="1:6" s="43" customFormat="1" ht="15.75" x14ac:dyDescent="0.25">
      <c r="A50" s="54"/>
      <c r="B50" s="15"/>
      <c r="C50" s="15"/>
      <c r="D50" s="55"/>
      <c r="E50" s="58"/>
      <c r="F50" s="59"/>
    </row>
    <row r="51" spans="1:6" s="43" customFormat="1" ht="72" x14ac:dyDescent="0.25">
      <c r="A51" s="40" t="s">
        <v>24</v>
      </c>
      <c r="B51" s="40" t="s">
        <v>25</v>
      </c>
      <c r="C51" s="40" t="s">
        <v>26</v>
      </c>
      <c r="D51" s="40" t="s">
        <v>35</v>
      </c>
      <c r="E51" s="27" t="s">
        <v>34</v>
      </c>
      <c r="F51" s="27" t="s">
        <v>16</v>
      </c>
    </row>
    <row r="52" spans="1:6" s="43" customFormat="1" x14ac:dyDescent="0.25">
      <c r="A52" s="23">
        <v>1</v>
      </c>
      <c r="B52" s="23">
        <v>2</v>
      </c>
      <c r="C52" s="23">
        <v>3</v>
      </c>
      <c r="D52" s="23">
        <v>4</v>
      </c>
      <c r="E52" s="42">
        <v>5</v>
      </c>
      <c r="F52" s="42" t="s">
        <v>48</v>
      </c>
    </row>
    <row r="53" spans="1:6" s="43" customFormat="1" ht="15.6" customHeight="1" x14ac:dyDescent="0.25">
      <c r="A53" s="64" t="s">
        <v>27</v>
      </c>
      <c r="B53" s="65"/>
      <c r="C53" s="65"/>
      <c r="D53" s="65"/>
      <c r="E53" s="65"/>
      <c r="F53" s="67"/>
    </row>
    <row r="54" spans="1:6" s="43" customFormat="1" ht="15.75" x14ac:dyDescent="0.25">
      <c r="A54" s="3">
        <v>3719110</v>
      </c>
      <c r="B54" s="44">
        <v>9110</v>
      </c>
      <c r="C54" s="45" t="s">
        <v>40</v>
      </c>
      <c r="D54" s="28">
        <f>D55</f>
        <v>63874800</v>
      </c>
      <c r="E54" s="28">
        <f>E55</f>
        <v>63874800</v>
      </c>
      <c r="F54" s="25">
        <f t="shared" ref="F54:F69" si="1">E54/D54</f>
        <v>1</v>
      </c>
    </row>
    <row r="55" spans="1:6" s="43" customFormat="1" ht="15.75" x14ac:dyDescent="0.25">
      <c r="A55" s="51">
        <v>9900000000</v>
      </c>
      <c r="B55" s="24">
        <v>9110</v>
      </c>
      <c r="C55" s="53" t="s">
        <v>2</v>
      </c>
      <c r="D55" s="29">
        <v>63874800</v>
      </c>
      <c r="E55" s="29">
        <v>63874800</v>
      </c>
      <c r="F55" s="26">
        <f t="shared" si="1"/>
        <v>1</v>
      </c>
    </row>
    <row r="56" spans="1:6" s="43" customFormat="1" ht="15.75" x14ac:dyDescent="0.25">
      <c r="A56" s="3">
        <v>3719770</v>
      </c>
      <c r="B56" s="44">
        <v>9770</v>
      </c>
      <c r="C56" s="45" t="s">
        <v>5</v>
      </c>
      <c r="D56" s="28">
        <f>D57+D58</f>
        <v>17096912</v>
      </c>
      <c r="E56" s="28">
        <f>E57+E58</f>
        <v>17096912</v>
      </c>
      <c r="F56" s="25">
        <f t="shared" si="1"/>
        <v>1</v>
      </c>
    </row>
    <row r="57" spans="1:6" s="43" customFormat="1" ht="15.75" x14ac:dyDescent="0.25">
      <c r="A57" s="51">
        <v>1510000000</v>
      </c>
      <c r="B57" s="24">
        <v>9770</v>
      </c>
      <c r="C57" s="53" t="s">
        <v>4</v>
      </c>
      <c r="D57" s="29">
        <v>16596912</v>
      </c>
      <c r="E57" s="29">
        <v>16596912</v>
      </c>
      <c r="F57" s="26">
        <f t="shared" si="1"/>
        <v>1</v>
      </c>
    </row>
    <row r="58" spans="1:6" s="43" customFormat="1" ht="15.75" x14ac:dyDescent="0.25">
      <c r="A58" s="51">
        <v>1532720000</v>
      </c>
      <c r="B58" s="24">
        <v>9770</v>
      </c>
      <c r="C58" s="53" t="s">
        <v>19</v>
      </c>
      <c r="D58" s="29">
        <v>500000</v>
      </c>
      <c r="E58" s="29">
        <v>500000</v>
      </c>
      <c r="F58" s="26">
        <f t="shared" si="1"/>
        <v>1</v>
      </c>
    </row>
    <row r="59" spans="1:6" s="43" customFormat="1" ht="47.25" x14ac:dyDescent="0.25">
      <c r="A59" s="18">
        <v>3719800</v>
      </c>
      <c r="B59" s="56">
        <v>9800</v>
      </c>
      <c r="C59" s="52" t="s">
        <v>8</v>
      </c>
      <c r="D59" s="28">
        <f>D60</f>
        <v>41834818</v>
      </c>
      <c r="E59" s="28">
        <f>E60</f>
        <v>41295375.049999997</v>
      </c>
      <c r="F59" s="25">
        <f t="shared" si="1"/>
        <v>0.98710540703200855</v>
      </c>
    </row>
    <row r="60" spans="1:6" s="43" customFormat="1" ht="15.75" x14ac:dyDescent="0.25">
      <c r="A60" s="51">
        <v>9900000000</v>
      </c>
      <c r="B60" s="24">
        <v>9110</v>
      </c>
      <c r="C60" s="53" t="s">
        <v>2</v>
      </c>
      <c r="D60" s="57">
        <v>41834818</v>
      </c>
      <c r="E60" s="57">
        <v>41295375.049999997</v>
      </c>
      <c r="F60" s="26">
        <f t="shared" si="1"/>
        <v>0.98710540703200855</v>
      </c>
    </row>
    <row r="61" spans="1:6" s="43" customFormat="1" ht="15.75" x14ac:dyDescent="0.25">
      <c r="A61" s="64" t="s">
        <v>28</v>
      </c>
      <c r="B61" s="65"/>
      <c r="C61" s="65"/>
      <c r="D61" s="65"/>
      <c r="E61" s="65"/>
      <c r="F61" s="67"/>
    </row>
    <row r="62" spans="1:6" ht="15.75" x14ac:dyDescent="0.25">
      <c r="A62" s="3">
        <v>3719770</v>
      </c>
      <c r="B62" s="44">
        <v>9770</v>
      </c>
      <c r="C62" s="45" t="s">
        <v>5</v>
      </c>
      <c r="D62" s="41">
        <f>D63+D64</f>
        <v>1341300</v>
      </c>
      <c r="E62" s="41">
        <f>E63+E64</f>
        <v>1341300</v>
      </c>
      <c r="F62" s="25">
        <f t="shared" si="1"/>
        <v>1</v>
      </c>
    </row>
    <row r="63" spans="1:6" ht="31.5" x14ac:dyDescent="0.25">
      <c r="A63" s="20">
        <v>1554500000</v>
      </c>
      <c r="B63" s="24">
        <v>9770</v>
      </c>
      <c r="C63" s="46" t="s">
        <v>13</v>
      </c>
      <c r="D63" s="57">
        <v>1041300</v>
      </c>
      <c r="E63" s="57">
        <v>1041300</v>
      </c>
      <c r="F63" s="26">
        <f t="shared" si="1"/>
        <v>1</v>
      </c>
    </row>
    <row r="64" spans="1:6" ht="15.75" x14ac:dyDescent="0.25">
      <c r="A64" s="51">
        <v>1510000000</v>
      </c>
      <c r="B64" s="24">
        <v>9770</v>
      </c>
      <c r="C64" s="53" t="s">
        <v>4</v>
      </c>
      <c r="D64" s="57">
        <v>300000</v>
      </c>
      <c r="E64" s="57">
        <v>300000</v>
      </c>
      <c r="F64" s="26">
        <f t="shared" si="1"/>
        <v>1</v>
      </c>
    </row>
    <row r="65" spans="1:6" ht="47.25" x14ac:dyDescent="0.25">
      <c r="A65" s="18">
        <v>3719800</v>
      </c>
      <c r="B65" s="56">
        <v>9800</v>
      </c>
      <c r="C65" s="52" t="s">
        <v>8</v>
      </c>
      <c r="D65" s="28">
        <f>D66</f>
        <v>53514482</v>
      </c>
      <c r="E65" s="28">
        <f>E66</f>
        <v>50344714</v>
      </c>
      <c r="F65" s="25">
        <f t="shared" si="1"/>
        <v>0.94076803359509298</v>
      </c>
    </row>
    <row r="66" spans="1:6" ht="15.75" x14ac:dyDescent="0.25">
      <c r="A66" s="51">
        <v>9900000000</v>
      </c>
      <c r="B66" s="24">
        <v>9110</v>
      </c>
      <c r="C66" s="53" t="s">
        <v>2</v>
      </c>
      <c r="D66" s="57">
        <v>53514482</v>
      </c>
      <c r="E66" s="57">
        <v>50344714</v>
      </c>
      <c r="F66" s="26">
        <f t="shared" si="1"/>
        <v>0.94076803359509298</v>
      </c>
    </row>
    <row r="67" spans="1:6" ht="15.75" x14ac:dyDescent="0.25">
      <c r="A67" s="16" t="s">
        <v>14</v>
      </c>
      <c r="B67" s="16" t="s">
        <v>14</v>
      </c>
      <c r="C67" s="21" t="s">
        <v>15</v>
      </c>
      <c r="D67" s="30">
        <f>D68+D69</f>
        <v>177662312</v>
      </c>
      <c r="E67" s="30">
        <f>E68+E69</f>
        <v>173953101.05000001</v>
      </c>
      <c r="F67" s="25">
        <f t="shared" si="1"/>
        <v>0.97912212833299173</v>
      </c>
    </row>
    <row r="68" spans="1:6" ht="15.75" x14ac:dyDescent="0.25">
      <c r="A68" s="16" t="s">
        <v>14</v>
      </c>
      <c r="B68" s="16" t="s">
        <v>14</v>
      </c>
      <c r="C68" s="4" t="s">
        <v>6</v>
      </c>
      <c r="D68" s="30">
        <f>D54+D56+D59</f>
        <v>122806530</v>
      </c>
      <c r="E68" s="30">
        <f>E54+E56+E59</f>
        <v>122267087.05</v>
      </c>
      <c r="F68" s="25">
        <f t="shared" si="1"/>
        <v>0.99560737568270996</v>
      </c>
    </row>
    <row r="69" spans="1:6" ht="15.75" x14ac:dyDescent="0.25">
      <c r="A69" s="16" t="s">
        <v>14</v>
      </c>
      <c r="B69" s="16" t="s">
        <v>14</v>
      </c>
      <c r="C69" s="4" t="s">
        <v>7</v>
      </c>
      <c r="D69" s="30">
        <f>D62+D65</f>
        <v>54855782</v>
      </c>
      <c r="E69" s="30">
        <f>E62+E65</f>
        <v>51686014</v>
      </c>
      <c r="F69" s="25">
        <f t="shared" si="1"/>
        <v>0.94221633737716104</v>
      </c>
    </row>
    <row r="70" spans="1:6" ht="15.75" x14ac:dyDescent="0.25">
      <c r="A70" s="15"/>
      <c r="B70" s="15"/>
      <c r="C70" s="15"/>
      <c r="D70" s="15"/>
    </row>
    <row r="71" spans="1:6" ht="15.75" x14ac:dyDescent="0.25">
      <c r="A71" s="70" t="s">
        <v>41</v>
      </c>
      <c r="B71" s="70"/>
      <c r="C71" s="70"/>
      <c r="D71" s="70"/>
    </row>
  </sheetData>
  <mergeCells count="43">
    <mergeCell ref="A71:D71"/>
    <mergeCell ref="B12:C12"/>
    <mergeCell ref="B13:C13"/>
    <mergeCell ref="A8:F8"/>
    <mergeCell ref="B9:C9"/>
    <mergeCell ref="B10:C10"/>
    <mergeCell ref="A53:F53"/>
    <mergeCell ref="A61:F61"/>
    <mergeCell ref="A49:F49"/>
    <mergeCell ref="B25:C25"/>
    <mergeCell ref="B26:C26"/>
    <mergeCell ref="B27:C27"/>
    <mergeCell ref="B28:C28"/>
    <mergeCell ref="B22:C22"/>
    <mergeCell ref="B23:C23"/>
    <mergeCell ref="B24:C24"/>
    <mergeCell ref="A4:F4"/>
    <mergeCell ref="A5:F5"/>
    <mergeCell ref="A11:F11"/>
    <mergeCell ref="B21:C21"/>
    <mergeCell ref="B18:C18"/>
    <mergeCell ref="B20:C20"/>
    <mergeCell ref="B16:C16"/>
    <mergeCell ref="B17:C17"/>
    <mergeCell ref="B19:C19"/>
    <mergeCell ref="B14:C14"/>
    <mergeCell ref="B15:C15"/>
    <mergeCell ref="B30:C30"/>
    <mergeCell ref="B31:C31"/>
    <mergeCell ref="B32:C32"/>
    <mergeCell ref="B36:C36"/>
    <mergeCell ref="B39:C39"/>
    <mergeCell ref="B40:C40"/>
    <mergeCell ref="B29:C29"/>
    <mergeCell ref="B35:C35"/>
    <mergeCell ref="B33:C33"/>
    <mergeCell ref="A34:F34"/>
    <mergeCell ref="B41:C41"/>
    <mergeCell ref="B42:C42"/>
    <mergeCell ref="B43:C43"/>
    <mergeCell ref="B44:C44"/>
    <mergeCell ref="B37:C37"/>
    <mergeCell ref="B38:C38"/>
  </mergeCells>
  <printOptions horizontalCentered="1"/>
  <pageMargins left="0.19685039370078741" right="0.19685039370078741" top="0.59055118110236227" bottom="0.59055118110236227" header="0.39370078740157483" footer="0.19685039370078741"/>
  <pageSetup paperSize="9" scale="65" fitToHeight="6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Natasha-findep</cp:lastModifiedBy>
  <cp:lastPrinted>2026-02-02T06:58:28Z</cp:lastPrinted>
  <dcterms:created xsi:type="dcterms:W3CDTF">2021-10-22T11:16:55Z</dcterms:created>
  <dcterms:modified xsi:type="dcterms:W3CDTF">2026-02-02T06:58:42Z</dcterms:modified>
</cp:coreProperties>
</file>