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SHARE\0-Старые данные\SHARE\Бюджет 2025\ВИКОНАННЯ\рік\на сайт рада\"/>
    </mc:Choice>
  </mc:AlternateContent>
  <bookViews>
    <workbookView xWindow="-120" yWindow="-120" windowWidth="20730" windowHeight="11310"/>
  </bookViews>
  <sheets>
    <sheet name="Рез.фонд" sheetId="1" r:id="rId1"/>
  </sheets>
  <definedNames>
    <definedName name="_xlnm.Print_Titles" localSheetId="0">Рез.фонд!$10:$13</definedName>
    <definedName name="_xlnm.Print_Area" localSheetId="0">Рез.фонд!$A$1:$G$51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7" i="1" l="1"/>
  <c r="E47" i="1"/>
  <c r="D48" i="1"/>
  <c r="D46" i="1"/>
  <c r="G40" i="1"/>
  <c r="G35" i="1" l="1"/>
  <c r="G31" i="1"/>
  <c r="G43" i="1" l="1"/>
  <c r="G42" i="1" s="1"/>
  <c r="G41" i="1" s="1"/>
  <c r="F43" i="1"/>
  <c r="F42" i="1" s="1"/>
  <c r="F41" i="1" s="1"/>
  <c r="E43" i="1"/>
  <c r="E42" i="1" s="1"/>
  <c r="E41" i="1" s="1"/>
  <c r="G39" i="1"/>
  <c r="G38" i="1" s="1"/>
  <c r="G37" i="1" s="1"/>
  <c r="F39" i="1"/>
  <c r="F38" i="1" s="1"/>
  <c r="F37" i="1" s="1"/>
  <c r="E39" i="1"/>
  <c r="E38" i="1" s="1"/>
  <c r="E37" i="1" s="1"/>
  <c r="G34" i="1"/>
  <c r="G33" i="1" s="1"/>
  <c r="G32" i="1" s="1"/>
  <c r="F34" i="1"/>
  <c r="F33" i="1" s="1"/>
  <c r="F32" i="1" s="1"/>
  <c r="E34" i="1"/>
  <c r="E33" i="1" s="1"/>
  <c r="E32" i="1" s="1"/>
  <c r="F30" i="1" l="1"/>
  <c r="E30" i="1"/>
  <c r="E29" i="1" s="1"/>
  <c r="E28" i="1" s="1"/>
  <c r="F29" i="1" l="1"/>
  <c r="G30" i="1"/>
  <c r="E22" i="1"/>
  <c r="G22" i="1" s="1"/>
  <c r="F21" i="1"/>
  <c r="F20" i="1" s="1"/>
  <c r="F19" i="1" s="1"/>
  <c r="E21" i="1"/>
  <c r="E20" i="1" s="1"/>
  <c r="E19" i="1" s="1"/>
  <c r="E18" i="1"/>
  <c r="E17" i="1" s="1"/>
  <c r="E16" i="1" s="1"/>
  <c r="E15" i="1" s="1"/>
  <c r="F17" i="1"/>
  <c r="F28" i="1" l="1"/>
  <c r="G28" i="1" s="1"/>
  <c r="G29" i="1"/>
  <c r="G17" i="1"/>
  <c r="G19" i="1"/>
  <c r="G18" i="1"/>
  <c r="F16" i="1"/>
  <c r="G21" i="1"/>
  <c r="G20" i="1"/>
  <c r="F15" i="1" l="1"/>
  <c r="G16" i="1"/>
  <c r="G15" i="1" l="1"/>
  <c r="G47" i="1"/>
</calcChain>
</file>

<file path=xl/sharedStrings.xml><?xml version="1.0" encoding="utf-8"?>
<sst xmlns="http://schemas.openxmlformats.org/spreadsheetml/2006/main" count="63" uniqueCount="55">
  <si>
    <t xml:space="preserve">  З  В  І  Т</t>
  </si>
  <si>
    <t>КЕКВ</t>
  </si>
  <si>
    <t>% виконання</t>
  </si>
  <si>
    <t xml:space="preserve"> рішення  міської ради / виконавчого комітету : дата, № / спрямування видатків</t>
  </si>
  <si>
    <t>КПКВК МБ</t>
  </si>
  <si>
    <t>(код бюджету)</t>
  </si>
  <si>
    <t>про використання коштів резервного фонду бюджету Чорноморської міської територіальної громади</t>
  </si>
  <si>
    <t xml:space="preserve">до  рішення Чорноморської міської ради </t>
  </si>
  <si>
    <t>Затверджено  місцевою радою  на звітний  рік з урахуванням змін,  грн</t>
  </si>
  <si>
    <t>Виділено коштів з резервного фонду за звітний період, грн</t>
  </si>
  <si>
    <t>Виконано за звітний період, грн</t>
  </si>
  <si>
    <t>Додаток 12</t>
  </si>
  <si>
    <t>Рішення Чорноморської міської ради Одеського району Одеської області від 23.12.2024р. № 754 – VIІI "Про бюджет Чорноморської міської територіальної громади на 2025 рік"</t>
  </si>
  <si>
    <t>1.</t>
  </si>
  <si>
    <t>Рішення виконавчого комітету Чорноморської міської ради Одеського району Одеської області від 11.03.2025 № 90</t>
  </si>
  <si>
    <t>Відділ комунального господарства та благоустрою Чорноморської міської ради Одеського району Одеської області</t>
  </si>
  <si>
    <t>1218741</t>
  </si>
  <si>
    <t>Заходи із запобігання та ліквідації наслідків надзвичайної ситуації у будівлі або споруді житлового призначення за рахунок коштів резервного фонду місцевого бюджету</t>
  </si>
  <si>
    <t>разом</t>
  </si>
  <si>
    <t>2.</t>
  </si>
  <si>
    <t>Рішення виконавчого комітету Чорноморської міської ради Одеського району Одеської області від 11.03.2025 № 91</t>
  </si>
  <si>
    <t>1218733</t>
  </si>
  <si>
    <t>Заходи із запобігання та ліквідації наслідків надзвичайної ситуації на об'єктах транспортної та дорожньої інфраструктури за рахунок коштів резервного фонду місцевого бюджету</t>
  </si>
  <si>
    <r>
      <rPr>
        <b/>
        <i/>
        <sz val="12"/>
        <rFont val="Times New Roman"/>
        <family val="1"/>
        <charset val="204"/>
      </rPr>
      <t>ВКГБ</t>
    </r>
    <r>
      <rPr>
        <i/>
        <sz val="12"/>
        <rFont val="Times New Roman"/>
        <family val="1"/>
        <charset val="204"/>
      </rPr>
      <t xml:space="preserve"> - на проведення заходів - поточного ремонту асфальтового покриття проїжджої частини навпроти будівель 30 і 30А по вул.Транспортній, м.Чорноморськ Одеського району Одеської області </t>
    </r>
  </si>
  <si>
    <t>Начальник фінансового управління                                                        Ольга ЯКОВЕНКО</t>
  </si>
  <si>
    <t>3.</t>
  </si>
  <si>
    <t>Рішення виконавчого комітету Чорноморської міської ради Одеського району Одеської області від 18.07.2025 № 283</t>
  </si>
  <si>
    <t>1218745</t>
  </si>
  <si>
    <t>Заходи із запобігання та ліквідації наслідків надзвичайної ситуації в системах забезпечення населення питною водою за рахунок коштів резервного фонду місцевого бюджету</t>
  </si>
  <si>
    <r>
      <rPr>
        <b/>
        <i/>
        <sz val="12"/>
        <rFont val="Times New Roman"/>
        <family val="1"/>
        <charset val="204"/>
      </rPr>
      <t>КП "Чорноморськводоканал"</t>
    </r>
    <r>
      <rPr>
        <i/>
        <sz val="12"/>
        <rFont val="Times New Roman"/>
        <family val="1"/>
        <charset val="204"/>
      </rPr>
      <t xml:space="preserve"> - оплата оренди 4-х дозуючих установок дознезаражування на водопровідних насосних станціях (селище Олександрівка - 2 установки, село Малодолинське - 1 установка, село Бурлача Балка - 1 установка)</t>
    </r>
  </si>
  <si>
    <t xml:space="preserve"> за 2025 рік</t>
  </si>
  <si>
    <t>4.</t>
  </si>
  <si>
    <t>Рішення виконавчого комітету Чорноморської міської ради Одеського району Одеської області від 01.10.2025 № 372</t>
  </si>
  <si>
    <t>1218742</t>
  </si>
  <si>
    <r>
      <rPr>
        <b/>
        <i/>
        <sz val="12"/>
        <rFont val="Times New Roman"/>
        <family val="1"/>
        <charset val="204"/>
      </rPr>
      <t>КП "Чорноморськводоканал"</t>
    </r>
    <r>
      <rPr>
        <i/>
        <sz val="12"/>
        <rFont val="Times New Roman"/>
        <family val="1"/>
        <charset val="204"/>
      </rPr>
      <t xml:space="preserve"> - для ліквідації аварійної ситуації на залізобетонних колекторах, а саме проведення першого етапу капітального ремонту ушкоджених ділянок господарсько-побутових самопливних колекторів орієнтовно Ду600мм (довжиною 67м) та Ду800мм (довжиною 42м), що проходять по території головної каналізаційно-насосної станції по вул. Паркова, 23, м. Чорноморськ</t>
    </r>
  </si>
  <si>
    <t>Рішення Чорноморської міської ради Одеського району Одеської області від 17.10.2025р. № 951-VIII "Про внесення змін до рішення Чорноморської міської ради Одеського району Одеської області від 23.12.2024р. № 754 – VIІI "Про бюджет Чорноморської міської територіальної громади на 2025 рік" (зі змінами)"/ збільшення планових показників</t>
  </si>
  <si>
    <t>5.</t>
  </si>
  <si>
    <t>Рішення виконавчого комітету Чорноморської міської ради Одеського району Одеської області від 17.11.2025 № 442</t>
  </si>
  <si>
    <t>1218746</t>
  </si>
  <si>
    <t>Заходи із запобігання та ліквідації наслідків надзвичайної ситуації в інших системах та об'єктах житлово-комунального господарства за рахунок коштів резервного фонду місцевого бюджету</t>
  </si>
  <si>
    <r>
      <rPr>
        <b/>
        <i/>
        <sz val="12"/>
        <rFont val="Times New Roman"/>
        <family val="1"/>
        <charset val="204"/>
      </rPr>
      <t>КП "Чорноморськтеплоенерго"</t>
    </r>
    <r>
      <rPr>
        <i/>
        <sz val="12"/>
        <rFont val="Times New Roman"/>
        <family val="1"/>
        <charset val="204"/>
      </rPr>
      <t xml:space="preserve"> - для проведення першочергових робіт з відновлення пошкодженої внаслідок повітряного обстрілу будівлі котельні</t>
    </r>
  </si>
  <si>
    <t>6.</t>
  </si>
  <si>
    <t>Рішення виконавчого комітету Чорноморської міської ради Одеського району Одеської області від 28.11.2025 № 446</t>
  </si>
  <si>
    <t>Рішення Чорноморської міської ради Одеського району Одеської області від 05.12.2025р. № 990-VIII "Про внесення змін до рішення Чорноморської міської ради Одеського району Одеської області від 23.12.2024р. № 754 – VIІI "Про бюджет Чорноморської міської територіальної громади на 2025 рік" (зі змінами)"/ зменшення планових показників</t>
  </si>
  <si>
    <t>Резервний фонд станом на 31.12.2025р.</t>
  </si>
  <si>
    <r>
      <rPr>
        <b/>
        <i/>
        <sz val="12"/>
        <rFont val="Times New Roman"/>
        <family val="1"/>
        <charset val="204"/>
      </rPr>
      <t>КП "МУЖКГ"</t>
    </r>
    <r>
      <rPr>
        <i/>
        <sz val="12"/>
        <rFont val="Times New Roman"/>
        <family val="1"/>
        <charset val="204"/>
      </rPr>
      <t xml:space="preserve"> - на придбання матеріальних цінностей у вигляді будівельних матеріалів для оперативної ліквідації наслідків надзвичайних ситуацій, зокрема повітряних обстрілів - 96 000 гривень; 
на оплату праці з нарахуваннями працівникам КП "МУЖКГ", залучених до ліквідації наслідків повітряних обстрілів - 304 000 гривень</t>
    </r>
  </si>
  <si>
    <t>Рішення Чорноморської міської ради Одеського району Одеської області від 11.04.2025р. № 824-VIII "Про внесення змін до рішення Чорноморської міської ради Одеського району Одеської області від 23.12.2024р. № 754 – VIІI "Про бюджет Чорноморської міської територіальної громади на 2025 рік" (зі змінами)"/ зменшення планових показників</t>
  </si>
  <si>
    <t>Рішення Чорноморської міської ради Одеського району Одеської області від 23.05.2025р. № 849-VIII "Про внесення змін до рішення Чорноморської міської ради Одеського району Одеської області від 23.12.2024р. № 754 – VIІI "Про бюджет Чорноморської міської територіальної громади на 2025 рік" (зі змінами)"/ зменшення планових показників</t>
  </si>
  <si>
    <t>Рішення Чорноморської міської ради Одеського району Одеської області від 04.06.2025р. № 874-VIII "Про внесення змін до рішення Чорноморської міської ради Одеського району Одеської області від 23.12.2024р. № 754 – VIІI "Про бюджет Чорноморської міської територіальної громади на 2025 рік" (зі змінами)"/ зменшення планових показників</t>
  </si>
  <si>
    <t>Рішення Чорноморської міської ради Одеського району Одеської області від 19.06.2025р. № 881-VIII "Про внесення змін до рішення Чорноморської міської ради Одеського району Одеської області від 23.12.2024р. № 754 – VIІI "Про бюджет Чорноморської міської територіальної громади на 2025 рік" (зі змінами)"/ зменшення планових показників</t>
  </si>
  <si>
    <t>Рішення Чорноморської міської ради Одеського району Одеської області від 03.07.2025р. № 899-VIII "Про внесення змін до рішення Чорноморської міської ради Одеського району Одеської області від 23.12.2024р. № 754 – VIІI "Про бюджет Чорноморської міської територіальної громади на 2025 рік" (зі змінами)"/ зменшення планових показників</t>
  </si>
  <si>
    <r>
      <rPr>
        <b/>
        <i/>
        <sz val="12"/>
        <rFont val="Times New Roman"/>
        <family val="1"/>
        <charset val="204"/>
      </rPr>
      <t>КП "Чорноморськводоканал"</t>
    </r>
    <r>
      <rPr>
        <i/>
        <sz val="12"/>
        <rFont val="Times New Roman"/>
        <family val="1"/>
        <charset val="204"/>
      </rPr>
      <t xml:space="preserve"> - Зменшити  видатки  за КПКВК МБ 1218742 «Заходи із запобігання та ліквідації наслідків надзвичайної ситуації в каналізаційній системі за рахунок коштів резервного фонду місцевого бюджету» у сумі 4 695 386 грн (чотири мільйони шістсот дев’яносто п’ять тисяч триста вісімдесят шість гривень), які рішенням виконавчого комітету Чорноморської міської ради Одеського району Одеської області від 01.10.2025 № 372 виділені на безповоротній основі з  резервного фонду  бюджету Чорноморської міської територіальної громади для ліквідації аварійної ситуації на залізобетонних колекторах, а саме проведення першого етапу капітального ремонту ушкоджених ділянок господарсько-побутових самопливних   колекторів орієнтовно Ду600мм (довжиною 67м) та Д800мм (довжиною 42м), що проходять по території головної каналізаційно-насосної станції по вул. Паркова, 23, 
 м. Чорноморськ</t>
    </r>
  </si>
  <si>
    <t>Рішення Чорноморської міської ради Одеського району Одеської області від 05.12.2025р. № 990-VIII "Про внесення змін до рішення Чорноморської міської ради Одеського району Одеської області від 23.12.2024р. № 754 – VIІI "Про бюджет Чорноморської міської територіальної громади на 2025 рік" (зі змінами)"/ збільшення планових показників</t>
  </si>
  <si>
    <t>Використання коштів резервного фонду  (разом)</t>
  </si>
  <si>
    <t xml:space="preserve">від________.02.2026  №____________- VIII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</si>
</sst>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₴_-;\-* #,##0.00\ _₴_-;_-* &quot;-&quot;??\ _₴_-;_-@_-"/>
    <numFmt numFmtId="164" formatCode="_-* #,##0.00_р_._-;\-* #,##0.00_р_._-;_-* &quot;-&quot;??_р_._-;_-@_-"/>
    <numFmt numFmtId="165" formatCode="0.0"/>
    <numFmt numFmtId="166" formatCode="0.0%"/>
    <numFmt numFmtId="167" formatCode="_-* #,##0\ _₴_-;\-* #,##0\ _₴_-;_-* &quot;-&quot;??\ _₴_-;_-@_-"/>
  </numFmts>
  <fonts count="1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4"/>
      <name val="Times New Roman"/>
      <family val="1"/>
    </font>
    <font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6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2" fillId="0" borderId="0"/>
    <xf numFmtId="43" fontId="15" fillId="0" borderId="0" applyFont="0" applyFill="0" applyBorder="0" applyAlignment="0" applyProtection="0"/>
  </cellStyleXfs>
  <cellXfs count="54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vertical="center" wrapText="1"/>
    </xf>
    <xf numFmtId="4" fontId="2" fillId="2" borderId="1" xfId="1" applyNumberFormat="1" applyFont="1" applyFill="1" applyBorder="1" applyAlignment="1">
      <alignment horizontal="center" vertical="center"/>
    </xf>
    <xf numFmtId="166" fontId="2" fillId="2" borderId="1" xfId="1" applyNumberFormat="1" applyFont="1" applyFill="1" applyBorder="1" applyAlignment="1">
      <alignment horizontal="center" vertical="center"/>
    </xf>
    <xf numFmtId="4" fontId="2" fillId="2" borderId="1" xfId="1" applyNumberFormat="1" applyFont="1" applyFill="1" applyBorder="1" applyAlignment="1">
      <alignment horizontal="center" vertical="center" wrapText="1"/>
    </xf>
    <xf numFmtId="166" fontId="2" fillId="2" borderId="1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left" vertical="center" wrapText="1"/>
    </xf>
    <xf numFmtId="165" fontId="2" fillId="2" borderId="1" xfId="1" applyNumberFormat="1" applyFont="1" applyFill="1" applyBorder="1" applyAlignment="1">
      <alignment horizontal="left" wrapText="1"/>
    </xf>
    <xf numFmtId="0" fontId="3" fillId="2" borderId="0" xfId="1" applyFont="1" applyFill="1"/>
    <xf numFmtId="0" fontId="4" fillId="2" borderId="0" xfId="0" applyFont="1" applyFill="1"/>
    <xf numFmtId="0" fontId="3" fillId="2" borderId="0" xfId="1" applyFont="1" applyFill="1" applyAlignment="1">
      <alignment wrapText="1"/>
    </xf>
    <xf numFmtId="0" fontId="7" fillId="2" borderId="0" xfId="1" applyFont="1" applyFill="1"/>
    <xf numFmtId="0" fontId="11" fillId="2" borderId="0" xfId="0" applyFont="1" applyFill="1"/>
    <xf numFmtId="0" fontId="2" fillId="2" borderId="0" xfId="1" applyFont="1" applyFill="1" applyAlignment="1">
      <alignment horizontal="center"/>
    </xf>
    <xf numFmtId="0" fontId="7" fillId="2" borderId="2" xfId="4" applyFont="1" applyFill="1" applyBorder="1" applyAlignment="1" applyProtection="1">
      <alignment horizontal="left"/>
    </xf>
    <xf numFmtId="0" fontId="10" fillId="2" borderId="0" xfId="4" applyFont="1" applyFill="1" applyAlignment="1" applyProtection="1">
      <alignment horizontal="center"/>
    </xf>
    <xf numFmtId="0" fontId="3" fillId="2" borderId="0" xfId="1" applyFont="1" applyFill="1" applyAlignment="1">
      <alignment horizontal="left"/>
    </xf>
    <xf numFmtId="0" fontId="3" fillId="2" borderId="1" xfId="1" applyFont="1" applyFill="1" applyBorder="1" applyAlignment="1">
      <alignment horizontal="center"/>
    </xf>
    <xf numFmtId="0" fontId="2" fillId="2" borderId="0" xfId="1" applyFont="1" applyFill="1"/>
    <xf numFmtId="0" fontId="5" fillId="2" borderId="0" xfId="0" applyFont="1" applyFill="1"/>
    <xf numFmtId="0" fontId="3" fillId="2" borderId="1" xfId="1" applyFont="1" applyFill="1" applyBorder="1" applyAlignment="1">
      <alignment vertical="center" wrapText="1"/>
    </xf>
    <xf numFmtId="4" fontId="13" fillId="2" borderId="1" xfId="1" applyNumberFormat="1" applyFont="1" applyFill="1" applyBorder="1" applyAlignment="1">
      <alignment horizontal="center" vertical="center" wrapText="1"/>
    </xf>
    <xf numFmtId="49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right" vertical="center" wrapText="1"/>
    </xf>
    <xf numFmtId="4" fontId="3" fillId="2" borderId="1" xfId="1" applyNumberFormat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vertical="center" wrapText="1"/>
    </xf>
    <xf numFmtId="166" fontId="3" fillId="2" borderId="1" xfId="1" applyNumberFormat="1" applyFont="1" applyFill="1" applyBorder="1" applyAlignment="1">
      <alignment horizontal="center" vertical="center"/>
    </xf>
    <xf numFmtId="166" fontId="13" fillId="2" borderId="1" xfId="1" applyNumberFormat="1" applyFont="1" applyFill="1" applyBorder="1" applyAlignment="1">
      <alignment horizontal="center" vertical="center"/>
    </xf>
    <xf numFmtId="3" fontId="2" fillId="2" borderId="1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13" fillId="2" borderId="1" xfId="1" applyNumberFormat="1" applyFont="1" applyFill="1" applyBorder="1" applyAlignment="1">
      <alignment horizontal="center" vertical="center" wrapText="1"/>
    </xf>
    <xf numFmtId="3" fontId="2" fillId="2" borderId="1" xfId="1" applyNumberFormat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13" fillId="0" borderId="1" xfId="1" applyFont="1" applyBorder="1" applyAlignment="1">
      <alignment vertical="center" wrapText="1"/>
    </xf>
    <xf numFmtId="4" fontId="13" fillId="0" borderId="1" xfId="1" applyNumberFormat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vertical="center" wrapText="1"/>
    </xf>
    <xf numFmtId="0" fontId="3" fillId="0" borderId="1" xfId="1" applyFont="1" applyBorder="1" applyAlignment="1">
      <alignment horizontal="right" vertical="center" wrapText="1"/>
    </xf>
    <xf numFmtId="4" fontId="3" fillId="0" borderId="1" xfId="1" applyNumberFormat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 wrapText="1"/>
    </xf>
    <xf numFmtId="167" fontId="4" fillId="2" borderId="0" xfId="6" applyNumberFormat="1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 wrapText="1"/>
    </xf>
    <xf numFmtId="0" fontId="3" fillId="2" borderId="0" xfId="1" applyFont="1" applyFill="1" applyAlignment="1">
      <alignment horizontal="left"/>
    </xf>
    <xf numFmtId="0" fontId="3" fillId="2" borderId="0" xfId="1" applyFont="1" applyFill="1" applyAlignment="1">
      <alignment horizontal="left" wrapText="1"/>
    </xf>
    <xf numFmtId="0" fontId="3" fillId="2" borderId="1" xfId="1" applyFont="1" applyFill="1" applyBorder="1" applyAlignment="1">
      <alignment horizontal="center" vertical="center" wrapText="1"/>
    </xf>
    <xf numFmtId="0" fontId="8" fillId="2" borderId="0" xfId="1" applyFont="1" applyFill="1" applyAlignment="1">
      <alignment horizontal="center"/>
    </xf>
    <xf numFmtId="0" fontId="10" fillId="2" borderId="0" xfId="4" applyFont="1" applyFill="1" applyAlignment="1" applyProtection="1">
      <alignment horizontal="left"/>
    </xf>
    <xf numFmtId="0" fontId="3" fillId="2" borderId="1" xfId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 wrapText="1"/>
    </xf>
  </cellXfs>
  <cellStyles count="7">
    <cellStyle name="Гіперпосилання" xfId="4" builtinId="8"/>
    <cellStyle name="Звичайний" xfId="0" builtinId="0"/>
    <cellStyle name="Обычный 2" xfId="1"/>
    <cellStyle name="Обычный 3" xfId="3"/>
    <cellStyle name="Обычный 9" xfId="5"/>
    <cellStyle name="Финансовый 2" xfId="2"/>
    <cellStyle name="Фінансовий" xfId="6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abSelected="1" view="pageBreakPreview" zoomScale="60" zoomScaleNormal="60" workbookViewId="0">
      <selection activeCell="E3" sqref="E3:G3"/>
    </sheetView>
  </sheetViews>
  <sheetFormatPr defaultColWidth="9.140625" defaultRowHeight="15.75" x14ac:dyDescent="0.25"/>
  <cols>
    <col min="1" max="1" width="12.28515625" style="11" customWidth="1"/>
    <col min="2" max="2" width="71.7109375" style="11" customWidth="1"/>
    <col min="3" max="3" width="8.140625" style="11" customWidth="1"/>
    <col min="4" max="4" width="15.42578125" style="11" customWidth="1"/>
    <col min="5" max="5" width="15.7109375" style="11" customWidth="1"/>
    <col min="6" max="6" width="13.85546875" style="11" customWidth="1"/>
    <col min="7" max="7" width="16.28515625" style="11" customWidth="1"/>
    <col min="8" max="16384" width="9.140625" style="11"/>
  </cols>
  <sheetData>
    <row r="1" spans="1:10" x14ac:dyDescent="0.25">
      <c r="A1" s="10"/>
      <c r="B1" s="10"/>
      <c r="C1" s="10"/>
      <c r="D1" s="10"/>
      <c r="E1" s="47" t="s">
        <v>11</v>
      </c>
      <c r="F1" s="47"/>
      <c r="G1" s="47"/>
      <c r="H1" s="10"/>
      <c r="I1" s="10"/>
      <c r="J1" s="10"/>
    </row>
    <row r="2" spans="1:10" x14ac:dyDescent="0.25">
      <c r="A2" s="10"/>
      <c r="B2" s="10"/>
      <c r="C2" s="10"/>
      <c r="D2" s="12"/>
      <c r="E2" s="47" t="s">
        <v>7</v>
      </c>
      <c r="F2" s="47"/>
      <c r="G2" s="47"/>
      <c r="H2" s="10"/>
      <c r="I2" s="10"/>
      <c r="J2" s="10"/>
    </row>
    <row r="3" spans="1:10" ht="15.75" customHeight="1" x14ac:dyDescent="0.25">
      <c r="A3" s="10"/>
      <c r="B3" s="10"/>
      <c r="C3" s="10"/>
      <c r="D3" s="12"/>
      <c r="E3" s="48" t="s">
        <v>54</v>
      </c>
      <c r="F3" s="48"/>
      <c r="G3" s="48"/>
      <c r="H3" s="10"/>
      <c r="I3" s="10"/>
      <c r="J3" s="10"/>
    </row>
    <row r="4" spans="1:10" s="14" customFormat="1" ht="18.75" x14ac:dyDescent="0.3">
      <c r="A4" s="50" t="s">
        <v>0</v>
      </c>
      <c r="B4" s="50"/>
      <c r="C4" s="50"/>
      <c r="D4" s="50"/>
      <c r="E4" s="50"/>
      <c r="F4" s="50"/>
      <c r="G4" s="50"/>
      <c r="H4" s="13"/>
      <c r="I4" s="13"/>
      <c r="J4" s="13"/>
    </row>
    <row r="5" spans="1:10" s="14" customFormat="1" ht="18.75" x14ac:dyDescent="0.3">
      <c r="A5" s="53" t="s">
        <v>6</v>
      </c>
      <c r="B5" s="53"/>
      <c r="C5" s="53"/>
      <c r="D5" s="53"/>
      <c r="E5" s="53"/>
      <c r="F5" s="53"/>
      <c r="G5" s="53"/>
      <c r="H5" s="13"/>
      <c r="I5" s="13"/>
      <c r="J5" s="13"/>
    </row>
    <row r="6" spans="1:10" s="14" customFormat="1" ht="18.75" x14ac:dyDescent="0.3">
      <c r="A6" s="50" t="s">
        <v>30</v>
      </c>
      <c r="B6" s="50"/>
      <c r="C6" s="50"/>
      <c r="D6" s="50"/>
      <c r="E6" s="50"/>
      <c r="F6" s="50"/>
      <c r="G6" s="50"/>
      <c r="H6" s="13"/>
      <c r="I6" s="13"/>
      <c r="J6" s="13"/>
    </row>
    <row r="7" spans="1:10" ht="18.75" x14ac:dyDescent="0.3">
      <c r="A7" s="51">
        <v>1558900000</v>
      </c>
      <c r="B7" s="51"/>
      <c r="C7" s="15"/>
      <c r="D7" s="15"/>
      <c r="E7" s="15"/>
      <c r="F7" s="15"/>
      <c r="G7" s="10"/>
      <c r="H7" s="10"/>
      <c r="I7" s="10"/>
      <c r="J7" s="10"/>
    </row>
    <row r="8" spans="1:10" ht="18.75" x14ac:dyDescent="0.3">
      <c r="A8" s="16" t="s">
        <v>5</v>
      </c>
      <c r="B8" s="17"/>
      <c r="C8" s="15"/>
      <c r="D8" s="15"/>
      <c r="E8" s="15"/>
      <c r="F8" s="15"/>
      <c r="G8" s="10"/>
      <c r="H8" s="10"/>
      <c r="I8" s="10"/>
      <c r="J8" s="10"/>
    </row>
    <row r="9" spans="1:10" ht="6" customHeight="1" x14ac:dyDescent="0.25">
      <c r="A9" s="10"/>
      <c r="B9" s="10"/>
      <c r="C9" s="10"/>
      <c r="D9" s="18"/>
      <c r="E9" s="18"/>
      <c r="F9" s="18"/>
      <c r="G9" s="18"/>
      <c r="H9" s="10"/>
      <c r="I9" s="10"/>
      <c r="J9" s="10"/>
    </row>
    <row r="10" spans="1:10" x14ac:dyDescent="0.25">
      <c r="A10" s="49" t="s">
        <v>4</v>
      </c>
      <c r="B10" s="49" t="s">
        <v>3</v>
      </c>
      <c r="C10" s="52" t="s">
        <v>1</v>
      </c>
      <c r="D10" s="49" t="s">
        <v>8</v>
      </c>
      <c r="E10" s="49" t="s">
        <v>9</v>
      </c>
      <c r="F10" s="49" t="s">
        <v>10</v>
      </c>
      <c r="G10" s="49" t="s">
        <v>2</v>
      </c>
      <c r="H10" s="10"/>
      <c r="I10" s="10"/>
      <c r="J10" s="10"/>
    </row>
    <row r="11" spans="1:10" x14ac:dyDescent="0.25">
      <c r="A11" s="49"/>
      <c r="B11" s="49"/>
      <c r="C11" s="52"/>
      <c r="D11" s="49"/>
      <c r="E11" s="49"/>
      <c r="F11" s="49"/>
      <c r="G11" s="49"/>
      <c r="H11" s="10"/>
      <c r="I11" s="10"/>
      <c r="J11" s="10"/>
    </row>
    <row r="12" spans="1:10" ht="68.45" customHeight="1" x14ac:dyDescent="0.25">
      <c r="A12" s="49"/>
      <c r="B12" s="49"/>
      <c r="C12" s="52"/>
      <c r="D12" s="49"/>
      <c r="E12" s="49"/>
      <c r="F12" s="49"/>
      <c r="G12" s="49"/>
      <c r="H12" s="10"/>
      <c r="I12" s="10"/>
      <c r="J12" s="10"/>
    </row>
    <row r="13" spans="1:10" x14ac:dyDescent="0.25">
      <c r="A13" s="19">
        <v>1</v>
      </c>
      <c r="B13" s="19">
        <v>2</v>
      </c>
      <c r="C13" s="19">
        <v>3</v>
      </c>
      <c r="D13" s="19">
        <v>4</v>
      </c>
      <c r="E13" s="19">
        <v>5</v>
      </c>
      <c r="F13" s="19">
        <v>6</v>
      </c>
      <c r="G13" s="19">
        <v>7</v>
      </c>
      <c r="H13" s="10"/>
      <c r="I13" s="10"/>
      <c r="J13" s="10"/>
    </row>
    <row r="14" spans="1:10" s="21" customFormat="1" ht="47.25" x14ac:dyDescent="0.25">
      <c r="A14" s="1">
        <v>3718710</v>
      </c>
      <c r="B14" s="2" t="s">
        <v>12</v>
      </c>
      <c r="C14" s="2"/>
      <c r="D14" s="31">
        <v>10000000</v>
      </c>
      <c r="E14" s="5"/>
      <c r="F14" s="5"/>
      <c r="G14" s="6"/>
      <c r="H14" s="20"/>
      <c r="I14" s="20"/>
      <c r="J14" s="20"/>
    </row>
    <row r="15" spans="1:10" ht="31.5" x14ac:dyDescent="0.25">
      <c r="A15" s="1" t="s">
        <v>13</v>
      </c>
      <c r="B15" s="2" t="s">
        <v>14</v>
      </c>
      <c r="C15" s="2"/>
      <c r="D15" s="5"/>
      <c r="E15" s="31">
        <f>E16</f>
        <v>400000</v>
      </c>
      <c r="F15" s="5">
        <f t="shared" ref="F15:F21" si="0">F16</f>
        <v>393972.33</v>
      </c>
      <c r="G15" s="4">
        <f>F15/E15</f>
        <v>0.98493082500000007</v>
      </c>
    </row>
    <row r="16" spans="1:10" ht="31.5" x14ac:dyDescent="0.25">
      <c r="A16" s="1"/>
      <c r="B16" s="2" t="s">
        <v>15</v>
      </c>
      <c r="C16" s="2"/>
      <c r="D16" s="5"/>
      <c r="E16" s="31">
        <f>E17</f>
        <v>400000</v>
      </c>
      <c r="F16" s="5">
        <f t="shared" si="0"/>
        <v>393972.33</v>
      </c>
      <c r="G16" s="4">
        <f t="shared" ref="G16:G47" si="1">F16/E16</f>
        <v>0.98493082500000007</v>
      </c>
    </row>
    <row r="17" spans="1:7" s="21" customFormat="1" ht="47.25" x14ac:dyDescent="0.25">
      <c r="A17" s="24" t="s">
        <v>16</v>
      </c>
      <c r="B17" s="22" t="s">
        <v>17</v>
      </c>
      <c r="C17" s="25"/>
      <c r="D17" s="26"/>
      <c r="E17" s="32">
        <f>E18</f>
        <v>400000</v>
      </c>
      <c r="F17" s="26">
        <f t="shared" si="0"/>
        <v>393972.33</v>
      </c>
      <c r="G17" s="29">
        <f t="shared" si="1"/>
        <v>0.98493082500000007</v>
      </c>
    </row>
    <row r="18" spans="1:7" ht="110.25" x14ac:dyDescent="0.25">
      <c r="A18" s="27"/>
      <c r="B18" s="28" t="s">
        <v>45</v>
      </c>
      <c r="C18" s="28">
        <v>2610</v>
      </c>
      <c r="D18" s="23"/>
      <c r="E18" s="33">
        <f>96000+304000</f>
        <v>400000</v>
      </c>
      <c r="F18" s="23">
        <v>393972.33</v>
      </c>
      <c r="G18" s="30">
        <f t="shared" si="1"/>
        <v>0.98493082500000007</v>
      </c>
    </row>
    <row r="19" spans="1:7" ht="31.5" x14ac:dyDescent="0.25">
      <c r="A19" s="1" t="s">
        <v>19</v>
      </c>
      <c r="B19" s="2" t="s">
        <v>20</v>
      </c>
      <c r="C19" s="2"/>
      <c r="D19" s="5"/>
      <c r="E19" s="31">
        <f>E20</f>
        <v>123659</v>
      </c>
      <c r="F19" s="5">
        <f t="shared" si="0"/>
        <v>123658.8</v>
      </c>
      <c r="G19" s="4">
        <f t="shared" si="1"/>
        <v>0.99999838264905916</v>
      </c>
    </row>
    <row r="20" spans="1:7" s="14" customFormat="1" ht="31.5" x14ac:dyDescent="0.3">
      <c r="A20" s="1"/>
      <c r="B20" s="2" t="s">
        <v>15</v>
      </c>
      <c r="C20" s="2"/>
      <c r="D20" s="5"/>
      <c r="E20" s="31">
        <f>E21</f>
        <v>123659</v>
      </c>
      <c r="F20" s="5">
        <f t="shared" si="0"/>
        <v>123658.8</v>
      </c>
      <c r="G20" s="4">
        <f t="shared" si="1"/>
        <v>0.99999838264905916</v>
      </c>
    </row>
    <row r="21" spans="1:7" ht="47.25" x14ac:dyDescent="0.25">
      <c r="A21" s="24" t="s">
        <v>21</v>
      </c>
      <c r="B21" s="22" t="s">
        <v>22</v>
      </c>
      <c r="C21" s="25"/>
      <c r="D21" s="26"/>
      <c r="E21" s="32">
        <f>E22</f>
        <v>123659</v>
      </c>
      <c r="F21" s="26">
        <f t="shared" si="0"/>
        <v>123658.8</v>
      </c>
      <c r="G21" s="29">
        <f t="shared" si="1"/>
        <v>0.99999838264905916</v>
      </c>
    </row>
    <row r="22" spans="1:7" ht="63" x14ac:dyDescent="0.25">
      <c r="A22" s="27"/>
      <c r="B22" s="28" t="s">
        <v>23</v>
      </c>
      <c r="C22" s="28">
        <v>2240</v>
      </c>
      <c r="D22" s="23"/>
      <c r="E22" s="33">
        <f>123659</f>
        <v>123659</v>
      </c>
      <c r="F22" s="23">
        <v>123658.8</v>
      </c>
      <c r="G22" s="30">
        <f t="shared" si="1"/>
        <v>0.99999838264905916</v>
      </c>
    </row>
    <row r="23" spans="1:7" ht="94.5" x14ac:dyDescent="0.25">
      <c r="A23" s="35">
        <v>3718710</v>
      </c>
      <c r="B23" s="36" t="s">
        <v>46</v>
      </c>
      <c r="C23" s="28"/>
      <c r="D23" s="5">
        <v>500000</v>
      </c>
      <c r="E23" s="33"/>
      <c r="F23" s="23"/>
      <c r="G23" s="30"/>
    </row>
    <row r="24" spans="1:7" ht="94.5" x14ac:dyDescent="0.25">
      <c r="A24" s="35">
        <v>3718710</v>
      </c>
      <c r="B24" s="36" t="s">
        <v>47</v>
      </c>
      <c r="C24" s="28"/>
      <c r="D24" s="5">
        <v>1700000</v>
      </c>
      <c r="E24" s="33"/>
      <c r="F24" s="23"/>
      <c r="G24" s="30"/>
    </row>
    <row r="25" spans="1:7" ht="94.5" x14ac:dyDescent="0.25">
      <c r="A25" s="35">
        <v>3718710</v>
      </c>
      <c r="B25" s="36" t="s">
        <v>48</v>
      </c>
      <c r="C25" s="28"/>
      <c r="D25" s="5">
        <v>936480</v>
      </c>
      <c r="E25" s="33"/>
      <c r="F25" s="23"/>
      <c r="G25" s="30"/>
    </row>
    <row r="26" spans="1:7" ht="94.5" x14ac:dyDescent="0.25">
      <c r="A26" s="35">
        <v>3718710</v>
      </c>
      <c r="B26" s="36" t="s">
        <v>49</v>
      </c>
      <c r="C26" s="28"/>
      <c r="D26" s="5">
        <v>107500</v>
      </c>
      <c r="E26" s="33"/>
      <c r="F26" s="23"/>
      <c r="G26" s="30"/>
    </row>
    <row r="27" spans="1:7" ht="94.5" x14ac:dyDescent="0.25">
      <c r="A27" s="35">
        <v>3718710</v>
      </c>
      <c r="B27" s="36" t="s">
        <v>50</v>
      </c>
      <c r="C27" s="37"/>
      <c r="D27" s="5">
        <v>541000</v>
      </c>
      <c r="E27" s="23"/>
      <c r="F27" s="23"/>
      <c r="G27" s="38"/>
    </row>
    <row r="28" spans="1:7" ht="31.5" x14ac:dyDescent="0.25">
      <c r="A28" s="1" t="s">
        <v>25</v>
      </c>
      <c r="B28" s="2" t="s">
        <v>26</v>
      </c>
      <c r="C28" s="2"/>
      <c r="D28" s="5"/>
      <c r="E28" s="5">
        <f>E29</f>
        <v>624000</v>
      </c>
      <c r="F28" s="5">
        <f t="shared" ref="F28:F30" si="2">F29</f>
        <v>546875</v>
      </c>
      <c r="G28" s="44">
        <f t="shared" ref="G28:G30" si="3">F28/E28*100</f>
        <v>87.640224358974365</v>
      </c>
    </row>
    <row r="29" spans="1:7" ht="31.5" x14ac:dyDescent="0.25">
      <c r="A29" s="1"/>
      <c r="B29" s="2" t="s">
        <v>15</v>
      </c>
      <c r="C29" s="2"/>
      <c r="D29" s="5"/>
      <c r="E29" s="5">
        <f>E30</f>
        <v>624000</v>
      </c>
      <c r="F29" s="5">
        <f t="shared" si="2"/>
        <v>546875</v>
      </c>
      <c r="G29" s="44">
        <f t="shared" si="3"/>
        <v>87.640224358974365</v>
      </c>
    </row>
    <row r="30" spans="1:7" ht="47.25" x14ac:dyDescent="0.25">
      <c r="A30" s="39" t="s">
        <v>27</v>
      </c>
      <c r="B30" s="40" t="s">
        <v>28</v>
      </c>
      <c r="C30" s="41"/>
      <c r="D30" s="42"/>
      <c r="E30" s="42">
        <f>E31</f>
        <v>624000</v>
      </c>
      <c r="F30" s="42">
        <f t="shared" si="2"/>
        <v>546875</v>
      </c>
      <c r="G30" s="38">
        <f t="shared" si="3"/>
        <v>87.640224358974365</v>
      </c>
    </row>
    <row r="31" spans="1:7" ht="63" x14ac:dyDescent="0.25">
      <c r="A31" s="43"/>
      <c r="B31" s="37" t="s">
        <v>29</v>
      </c>
      <c r="C31" s="37">
        <v>2610</v>
      </c>
      <c r="D31" s="23"/>
      <c r="E31" s="23">
        <v>624000</v>
      </c>
      <c r="F31" s="23">
        <v>546875</v>
      </c>
      <c r="G31" s="38">
        <f>F31/E31*100</f>
        <v>87.640224358974365</v>
      </c>
    </row>
    <row r="32" spans="1:7" ht="31.5" x14ac:dyDescent="0.25">
      <c r="A32" s="1" t="s">
        <v>31</v>
      </c>
      <c r="B32" s="2" t="s">
        <v>32</v>
      </c>
      <c r="C32" s="2"/>
      <c r="D32" s="5"/>
      <c r="E32" s="5">
        <f>E33</f>
        <v>4695386</v>
      </c>
      <c r="F32" s="5">
        <f t="shared" ref="F32:G34" si="4">F33</f>
        <v>0</v>
      </c>
      <c r="G32" s="5">
        <f t="shared" si="4"/>
        <v>0</v>
      </c>
    </row>
    <row r="33" spans="1:7" ht="31.5" x14ac:dyDescent="0.25">
      <c r="A33" s="1"/>
      <c r="B33" s="2" t="s">
        <v>15</v>
      </c>
      <c r="C33" s="2"/>
      <c r="D33" s="5"/>
      <c r="E33" s="5">
        <f>E34</f>
        <v>4695386</v>
      </c>
      <c r="F33" s="5">
        <f t="shared" si="4"/>
        <v>0</v>
      </c>
      <c r="G33" s="5">
        <f t="shared" si="4"/>
        <v>0</v>
      </c>
    </row>
    <row r="34" spans="1:7" ht="47.25" x14ac:dyDescent="0.25">
      <c r="A34" s="24" t="s">
        <v>33</v>
      </c>
      <c r="B34" s="22" t="s">
        <v>28</v>
      </c>
      <c r="C34" s="25" t="s">
        <v>18</v>
      </c>
      <c r="D34" s="26"/>
      <c r="E34" s="26">
        <f>E35</f>
        <v>4695386</v>
      </c>
      <c r="F34" s="26">
        <f t="shared" si="4"/>
        <v>0</v>
      </c>
      <c r="G34" s="26">
        <f t="shared" si="4"/>
        <v>0</v>
      </c>
    </row>
    <row r="35" spans="1:7" ht="110.25" x14ac:dyDescent="0.25">
      <c r="A35" s="27"/>
      <c r="B35" s="28" t="s">
        <v>34</v>
      </c>
      <c r="C35" s="28">
        <v>3210</v>
      </c>
      <c r="D35" s="23"/>
      <c r="E35" s="23">
        <v>4695386</v>
      </c>
      <c r="F35" s="23"/>
      <c r="G35" s="23">
        <f>F35/E35*100</f>
        <v>0</v>
      </c>
    </row>
    <row r="36" spans="1:7" ht="94.5" x14ac:dyDescent="0.25">
      <c r="A36" s="1">
        <v>3718710</v>
      </c>
      <c r="B36" s="2" t="s">
        <v>35</v>
      </c>
      <c r="C36" s="28"/>
      <c r="D36" s="5">
        <v>1600000</v>
      </c>
      <c r="E36" s="23"/>
      <c r="F36" s="23"/>
      <c r="G36" s="23"/>
    </row>
    <row r="37" spans="1:7" ht="31.5" x14ac:dyDescent="0.25">
      <c r="A37" s="1" t="s">
        <v>36</v>
      </c>
      <c r="B37" s="2" t="s">
        <v>37</v>
      </c>
      <c r="C37" s="2"/>
      <c r="D37" s="5"/>
      <c r="E37" s="5">
        <f>E38</f>
        <v>400000</v>
      </c>
      <c r="F37" s="5">
        <f t="shared" ref="F37:G39" si="5">F38</f>
        <v>397669.7</v>
      </c>
      <c r="G37" s="5">
        <f t="shared" si="5"/>
        <v>99.417425000000009</v>
      </c>
    </row>
    <row r="38" spans="1:7" ht="31.5" x14ac:dyDescent="0.25">
      <c r="A38" s="1"/>
      <c r="B38" s="2" t="s">
        <v>15</v>
      </c>
      <c r="C38" s="2"/>
      <c r="D38" s="5"/>
      <c r="E38" s="5">
        <f>E39</f>
        <v>400000</v>
      </c>
      <c r="F38" s="5">
        <f t="shared" si="5"/>
        <v>397669.7</v>
      </c>
      <c r="G38" s="5">
        <f t="shared" si="5"/>
        <v>99.417425000000009</v>
      </c>
    </row>
    <row r="39" spans="1:7" ht="47.25" x14ac:dyDescent="0.25">
      <c r="A39" s="24" t="s">
        <v>38</v>
      </c>
      <c r="B39" s="22" t="s">
        <v>39</v>
      </c>
      <c r="C39" s="25"/>
      <c r="D39" s="26"/>
      <c r="E39" s="26">
        <f>E40</f>
        <v>400000</v>
      </c>
      <c r="F39" s="26">
        <f t="shared" si="5"/>
        <v>397669.7</v>
      </c>
      <c r="G39" s="26">
        <f t="shared" si="5"/>
        <v>99.417425000000009</v>
      </c>
    </row>
    <row r="40" spans="1:7" ht="47.25" x14ac:dyDescent="0.25">
      <c r="A40" s="27"/>
      <c r="B40" s="28" t="s">
        <v>40</v>
      </c>
      <c r="C40" s="28">
        <v>2610</v>
      </c>
      <c r="D40" s="23"/>
      <c r="E40" s="23">
        <v>400000</v>
      </c>
      <c r="F40" s="23">
        <v>397669.7</v>
      </c>
      <c r="G40" s="23">
        <f>F40/E40*100</f>
        <v>99.417425000000009</v>
      </c>
    </row>
    <row r="41" spans="1:7" ht="31.5" x14ac:dyDescent="0.25">
      <c r="A41" s="1" t="s">
        <v>41</v>
      </c>
      <c r="B41" s="2" t="s">
        <v>42</v>
      </c>
      <c r="C41" s="2"/>
      <c r="D41" s="5"/>
      <c r="E41" s="5">
        <f>E42</f>
        <v>4695386</v>
      </c>
      <c r="F41" s="5">
        <f t="shared" ref="F41:G43" si="6">F42</f>
        <v>0</v>
      </c>
      <c r="G41" s="5">
        <f t="shared" si="6"/>
        <v>0</v>
      </c>
    </row>
    <row r="42" spans="1:7" ht="31.5" x14ac:dyDescent="0.25">
      <c r="A42" s="1"/>
      <c r="B42" s="2" t="s">
        <v>15</v>
      </c>
      <c r="C42" s="2"/>
      <c r="D42" s="5"/>
      <c r="E42" s="5">
        <f>E43</f>
        <v>4695386</v>
      </c>
      <c r="F42" s="5">
        <f t="shared" si="6"/>
        <v>0</v>
      </c>
      <c r="G42" s="5">
        <f t="shared" si="6"/>
        <v>0</v>
      </c>
    </row>
    <row r="43" spans="1:7" ht="47.25" x14ac:dyDescent="0.25">
      <c r="A43" s="24" t="s">
        <v>33</v>
      </c>
      <c r="B43" s="22" t="s">
        <v>28</v>
      </c>
      <c r="C43" s="25"/>
      <c r="D43" s="26"/>
      <c r="E43" s="26">
        <f>E44</f>
        <v>4695386</v>
      </c>
      <c r="F43" s="26">
        <f t="shared" si="6"/>
        <v>0</v>
      </c>
      <c r="G43" s="26">
        <f t="shared" si="6"/>
        <v>0</v>
      </c>
    </row>
    <row r="44" spans="1:7" ht="252" x14ac:dyDescent="0.25">
      <c r="A44" s="27"/>
      <c r="B44" s="28" t="s">
        <v>51</v>
      </c>
      <c r="C44" s="28">
        <v>3210</v>
      </c>
      <c r="D44" s="23"/>
      <c r="E44" s="23">
        <v>4695386</v>
      </c>
      <c r="F44" s="23"/>
      <c r="G44" s="23"/>
    </row>
    <row r="45" spans="1:7" ht="94.5" x14ac:dyDescent="0.25">
      <c r="A45" s="35">
        <v>3718710</v>
      </c>
      <c r="B45" s="2" t="s">
        <v>52</v>
      </c>
      <c r="C45" s="2"/>
      <c r="D45" s="5">
        <v>4695386</v>
      </c>
      <c r="E45" s="5"/>
      <c r="F45" s="5"/>
      <c r="G45" s="5"/>
    </row>
    <row r="46" spans="1:7" ht="94.5" x14ac:dyDescent="0.25">
      <c r="A46" s="35">
        <v>3718710</v>
      </c>
      <c r="B46" s="2" t="s">
        <v>43</v>
      </c>
      <c r="C46" s="28"/>
      <c r="D46" s="5">
        <f>4543561</f>
        <v>4543561</v>
      </c>
      <c r="E46" s="23"/>
      <c r="F46" s="23"/>
      <c r="G46" s="23"/>
    </row>
    <row r="47" spans="1:7" x14ac:dyDescent="0.25">
      <c r="A47" s="46" t="s">
        <v>53</v>
      </c>
      <c r="B47" s="46"/>
      <c r="C47" s="46"/>
      <c r="D47" s="34"/>
      <c r="E47" s="34">
        <f>E15+E19+E28+E32+E37-E41</f>
        <v>1547659</v>
      </c>
      <c r="F47" s="34">
        <f>F15+F19+F28+F32+F37+F41</f>
        <v>1462175.8299999998</v>
      </c>
      <c r="G47" s="4">
        <f t="shared" si="1"/>
        <v>0.94476614680624083</v>
      </c>
    </row>
    <row r="48" spans="1:7" x14ac:dyDescent="0.25">
      <c r="A48" s="7">
        <v>3718700</v>
      </c>
      <c r="B48" s="8" t="s">
        <v>44</v>
      </c>
      <c r="C48" s="9"/>
      <c r="D48" s="34">
        <f>D14-E15-E19-D23-D24-D25-D26-D27-E28-E32+D36-E37+D45-D46</f>
        <v>1723800</v>
      </c>
      <c r="E48" s="34"/>
      <c r="F48" s="3"/>
      <c r="G48" s="30"/>
    </row>
    <row r="49" spans="2:4" x14ac:dyDescent="0.25">
      <c r="D49" s="45"/>
    </row>
    <row r="50" spans="2:4" s="14" customFormat="1" ht="18.75" x14ac:dyDescent="0.3">
      <c r="B50" s="14" t="s">
        <v>24</v>
      </c>
    </row>
  </sheetData>
  <mergeCells count="15">
    <mergeCell ref="A47:C47"/>
    <mergeCell ref="E1:G1"/>
    <mergeCell ref="E2:G2"/>
    <mergeCell ref="E3:G3"/>
    <mergeCell ref="G10:G12"/>
    <mergeCell ref="D10:D12"/>
    <mergeCell ref="A4:G4"/>
    <mergeCell ref="A7:B7"/>
    <mergeCell ref="F10:F12"/>
    <mergeCell ref="B10:B12"/>
    <mergeCell ref="A10:A12"/>
    <mergeCell ref="C10:C12"/>
    <mergeCell ref="E10:E12"/>
    <mergeCell ref="A5:G5"/>
    <mergeCell ref="A6:G6"/>
  </mergeCells>
  <pageMargins left="0.59055118110236227" right="0.39370078740157483" top="0.78740157480314965" bottom="0.19685039370078741" header="0.59055118110236227" footer="0.15748031496062992"/>
  <pageSetup paperSize="9" scale="58" fitToHeight="10" orientation="portrait" r:id="rId1"/>
  <headerFooter differentFirst="1">
    <oddHeader>&amp;C&amp;P</oddHeader>
  </headerFooter>
  <rowBreaks count="1" manualBreakCount="1">
    <brk id="31" max="6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Рез.фонд</vt:lpstr>
      <vt:lpstr>Рез.фонд!Заголовки_для_друку</vt:lpstr>
      <vt:lpstr>Рез.фонд!Область_друку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Natasha-findep</cp:lastModifiedBy>
  <cp:lastPrinted>2026-02-02T07:11:31Z</cp:lastPrinted>
  <dcterms:created xsi:type="dcterms:W3CDTF">2019-04-10T18:00:09Z</dcterms:created>
  <dcterms:modified xsi:type="dcterms:W3CDTF">2026-02-02T07:11:34Z</dcterms:modified>
</cp:coreProperties>
</file>