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74333DB9-721F-4C9B-8792-BD53BFEE06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8" i="1"/>
  <c r="G20" i="1"/>
  <c r="G22" i="1"/>
  <c r="G24" i="1"/>
  <c r="G26" i="1"/>
  <c r="G27" i="1"/>
  <c r="D52" i="1" l="1"/>
  <c r="F49" i="1"/>
  <c r="F52" i="1" s="1"/>
  <c r="E49" i="1"/>
  <c r="E52" i="1" s="1"/>
  <c r="D49" i="1"/>
  <c r="F46" i="1"/>
  <c r="E46" i="1"/>
  <c r="D46" i="1"/>
  <c r="E48" i="1" l="1"/>
  <c r="F48" i="1"/>
  <c r="E45" i="1"/>
  <c r="F45" i="1"/>
  <c r="F42" i="1"/>
  <c r="E42" i="1"/>
  <c r="G49" i="1" l="1"/>
  <c r="G52" i="1"/>
  <c r="G48" i="1"/>
  <c r="G44" i="1"/>
  <c r="G45" i="1"/>
  <c r="G46" i="1"/>
  <c r="D48" i="1"/>
  <c r="D45" i="1"/>
  <c r="D42" i="1"/>
  <c r="D40" i="1"/>
  <c r="F29" i="1"/>
  <c r="E29" i="1"/>
  <c r="D29" i="1"/>
  <c r="D51" i="1" l="1"/>
  <c r="D50" i="1"/>
  <c r="G41" i="1"/>
  <c r="G43" i="1"/>
  <c r="G42" i="1"/>
  <c r="F40" i="1"/>
  <c r="F51" i="1" s="1"/>
  <c r="E40" i="1"/>
  <c r="E51" i="1" l="1"/>
  <c r="E50" i="1" s="1"/>
  <c r="F50" i="1"/>
  <c r="G51" i="1"/>
  <c r="G40" i="1"/>
  <c r="E25" i="1"/>
  <c r="E23" i="1"/>
  <c r="E19" i="1"/>
  <c r="E17" i="1"/>
  <c r="E15" i="1"/>
  <c r="E33" i="1"/>
  <c r="G50" i="1" l="1"/>
  <c r="E21" i="1"/>
  <c r="E32" i="1" l="1"/>
  <c r="E31" i="1" s="1"/>
  <c r="D25" i="1" l="1"/>
  <c r="F25" i="1"/>
  <c r="G25" i="1" s="1"/>
  <c r="D23" i="1"/>
  <c r="F23" i="1"/>
  <c r="G23" i="1" s="1"/>
  <c r="F21" i="1" l="1"/>
  <c r="G21" i="1" s="1"/>
  <c r="D21" i="1"/>
  <c r="D33" i="1" l="1"/>
  <c r="F33" i="1"/>
  <c r="F19" i="1" l="1"/>
  <c r="G19" i="1" s="1"/>
  <c r="F17" i="1"/>
  <c r="G17" i="1" s="1"/>
  <c r="F15" i="1"/>
  <c r="G15" i="1" s="1"/>
  <c r="F32" i="1" l="1"/>
  <c r="G32" i="1" s="1"/>
  <c r="D15" i="1"/>
  <c r="F31" i="1" l="1"/>
  <c r="G31" i="1" s="1"/>
  <c r="D19" i="1" l="1"/>
  <c r="D17" i="1"/>
  <c r="D32" i="1" l="1"/>
  <c r="D31" i="1" s="1"/>
</calcChain>
</file>

<file path=xl/sharedStrings.xml><?xml version="1.0" encoding="utf-8"?>
<sst xmlns="http://schemas.openxmlformats.org/spreadsheetml/2006/main" count="87" uniqueCount="57">
  <si>
    <t xml:space="preserve">Чорноморської міської ради </t>
  </si>
  <si>
    <t>Одеського району Одеської області</t>
  </si>
  <si>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</si>
  <si>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</si>
  <si>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</si>
  <si>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</si>
  <si>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І. Трансферти до загального фонду бюджету Чорноморської міської територіальної громади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</si>
  <si>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</si>
  <si>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</si>
  <si>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</si>
  <si>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</si>
  <si>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</si>
  <si>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</si>
  <si>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ІІ. Трансферти до спеціального фонду бюджету Чорноморської міської територіальної громади</t>
  </si>
  <si>
    <t>Х</t>
  </si>
  <si>
    <t>УСЬОГО за розділами  І, ІІ 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</si>
  <si>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</si>
  <si>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</si>
  <si>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</si>
  <si>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</si>
  <si>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</si>
  <si>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
Найменування бюджету – отримувача міжбюджетного трансферту</t>
  </si>
  <si>
    <t>І. Трансферти із загального фонду бюджету Чорноморської міської територіальної громади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</si>
  <si>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</si>
  <si>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</si>
  <si>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ІІ. Трансферти із спеціального фонду бюджету Чорноморської міської територіальної громади</t>
  </si>
  <si>
    <t>до рішення</t>
  </si>
  <si>
    <t>Бюджет Дальницької сільської територіальної громади</t>
  </si>
  <si>
    <t>Начальник фінансового управління                                                                                                       Ольга ЯКОВЕНКО</t>
  </si>
  <si>
    <t>41033900</t>
  </si>
  <si>
    <t>Освітня субвенція з державного бюджету місцевим бюджетам </t>
  </si>
  <si>
    <t>99000000000</t>
  </si>
  <si>
    <t>41051000</t>
  </si>
  <si>
    <t>41053900</t>
  </si>
  <si>
    <t>15519000000</t>
  </si>
  <si>
    <t>15545000000</t>
  </si>
  <si>
    <t>Бюджет Великодолинської селищної територіальної громади</t>
  </si>
  <si>
    <t>для надання фінансової підтримки Комунальному некомерційному підприємству "Чорноморська лікарня" Чорноморської міської ради Одеського району Одеської області на оплату частини комунальних послуг та енергоносіїв</t>
  </si>
  <si>
    <t xml:space="preserve">фінансування комунальної установи «Територіальний центр соціального обслуговування (надання соціальних послуг) Чорноморської міської ради Одеського району Одеської області» для надання соціальних послуг у 2022 році за місцем проживання жителям Великодолинської селищної ради </t>
  </si>
  <si>
    <t>3719110</t>
  </si>
  <si>
    <t>9110</t>
  </si>
  <si>
    <t>Затверджено в розписі/обсяг доходів на 2022 рік, грн</t>
  </si>
  <si>
    <t>Затверджено в розписі/обсяг видатків на 2022 рік, грн</t>
  </si>
  <si>
    <t>6= (5/4*100)</t>
  </si>
  <si>
    <t>Уточнений план на період,
грн</t>
  </si>
  <si>
    <t>7=(6/5*100)</t>
  </si>
  <si>
    <t xml:space="preserve">Виконання плану періоду, %
</t>
  </si>
  <si>
    <t>Виконання плану періоду, %</t>
  </si>
  <si>
    <t>Звіт про  міжбюджетні трансферти</t>
  </si>
  <si>
    <t xml:space="preserve"> бюджету Чорноморської міської  територіальної громади за 1 півріччя 2022  року</t>
  </si>
  <si>
    <t>Фактично надійшло за 1 півріччя 2022р.,
грн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</si>
  <si>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</si>
  <si>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Виконано 
за 1 півріччя 2022 року, грн</t>
  </si>
  <si>
    <t>X</t>
  </si>
  <si>
    <t xml:space="preserve">УСЬОГО за розділами І та ІІ, у тому числі: </t>
  </si>
  <si>
    <t>Додаток 4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</si>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</sst>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0_ ;\-#,##0.00\ "/>
    <numFmt numFmtId="166" formatCode="#,##0.0_ ;\-#,##0.0\ 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7" fillId="0" borderId="0"/>
    <xf numFmtId="0" fontId="9" fillId="0" borderId="0"/>
    <xf numFmtId="0" fontId="17" fillId="0" borderId="0"/>
  </cellStyleXfs>
  <cellXfs count="92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/>
    <xf numFmtId="0" fontId="4" fillId="2" borderId="0" xfId="0" applyFont="1" applyFill="1" applyAlignment="1">
      <alignment horizontal="left"/>
    </xf>
    <xf numFmtId="0" fontId="4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Border="1" applyAlignment="1"/>
    <xf numFmtId="0" fontId="6" fillId="0" borderId="0" xfId="0" applyFont="1" applyAlignment="1"/>
    <xf numFmtId="4" fontId="14" fillId="0" borderId="1" xfId="0" applyNumberFormat="1" applyFont="1" applyBorder="1"/>
    <xf numFmtId="4" fontId="3" fillId="0" borderId="0" xfId="0" applyNumberFormat="1" applyFont="1" applyAlignment="1">
      <alignment horizontal="right"/>
    </xf>
    <xf numFmtId="4" fontId="0" fillId="0" borderId="0" xfId="0" applyNumberFormat="1"/>
    <xf numFmtId="4" fontId="10" fillId="0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10" fillId="0" borderId="1" xfId="0" applyNumberFormat="1" applyFont="1" applyBorder="1"/>
    <xf numFmtId="4" fontId="10" fillId="0" borderId="0" xfId="0" applyNumberFormat="1" applyFont="1"/>
    <xf numFmtId="4" fontId="6" fillId="0" borderId="0" xfId="0" applyNumberFormat="1" applyFont="1" applyBorder="1" applyAlignment="1"/>
    <xf numFmtId="4" fontId="6" fillId="0" borderId="0" xfId="0" applyNumberFormat="1" applyFont="1" applyAlignment="1"/>
    <xf numFmtId="4" fontId="5" fillId="0" borderId="1" xfId="0" applyNumberFormat="1" applyFont="1" applyBorder="1"/>
    <xf numFmtId="3" fontId="10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0" fontId="0" fillId="0" borderId="0" xfId="0" applyFont="1"/>
    <xf numFmtId="0" fontId="1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Continuous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4" fontId="7" fillId="0" borderId="0" xfId="0" applyNumberFormat="1" applyFont="1" applyBorder="1"/>
    <xf numFmtId="4" fontId="19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0" fillId="0" borderId="0" xfId="0" applyFont="1"/>
    <xf numFmtId="0" fontId="5" fillId="2" borderId="1" xfId="0" applyFont="1" applyFill="1" applyBorder="1" applyAlignment="1">
      <alignment horizontal="left" vertical="center"/>
    </xf>
    <xf numFmtId="166" fontId="7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 wrapText="1"/>
    </xf>
    <xf numFmtId="165" fontId="12" fillId="2" borderId="1" xfId="2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0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/>
    <xf numFmtId="167" fontId="10" fillId="0" borderId="1" xfId="0" applyNumberFormat="1" applyFont="1" applyBorder="1"/>
    <xf numFmtId="167" fontId="14" fillId="0" borderId="1" xfId="0" applyNumberFormat="1" applyFont="1" applyBorder="1"/>
    <xf numFmtId="167" fontId="7" fillId="0" borderId="1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top" wrapText="1"/>
    </xf>
    <xf numFmtId="0" fontId="12" fillId="0" borderId="0" xfId="0" applyFont="1"/>
  </cellXfs>
  <cellStyles count="5">
    <cellStyle name="Normal_Доходи" xfId="1" xr:uid="{00000000-0005-0000-0000-000000000000}"/>
    <cellStyle name="Звичайний" xfId="0" builtinId="0"/>
    <cellStyle name="Обычный 2" xfId="4" xr:uid="{00000000-0005-0000-0000-000002000000}"/>
    <cellStyle name="Обычный 3" xfId="3" xr:uid="{00000000-0005-0000-0000-000003000000}"/>
    <cellStyle name="Обычный_дод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zoomScale="80" zoomScaleNormal="80" workbookViewId="0">
      <selection activeCell="F5" sqref="F5:H5"/>
    </sheetView>
  </sheetViews>
  <sheetFormatPr defaultRowHeight="14.4" x14ac:dyDescent="0.3"/>
  <cols>
    <col min="1" max="1" width="18.109375" customWidth="1"/>
    <col min="2" max="2" width="15.5546875" customWidth="1"/>
    <col min="3" max="3" width="32.6640625" customWidth="1"/>
    <col min="4" max="4" width="19.6640625" style="20" customWidth="1"/>
    <col min="5" max="5" width="18.21875" style="20" customWidth="1"/>
    <col min="6" max="6" width="17.88671875" style="20" customWidth="1"/>
    <col min="7" max="7" width="13.6640625" style="20" customWidth="1"/>
    <col min="8" max="8" width="14.44140625" bestFit="1" customWidth="1"/>
    <col min="9" max="9" width="12.5546875" bestFit="1" customWidth="1"/>
    <col min="257" max="258" width="18.109375" customWidth="1"/>
    <col min="259" max="259" width="70.33203125" customWidth="1"/>
    <col min="260" max="260" width="16.109375" customWidth="1"/>
    <col min="513" max="514" width="18.109375" customWidth="1"/>
    <col min="515" max="515" width="70.33203125" customWidth="1"/>
    <col min="516" max="516" width="16.109375" customWidth="1"/>
    <col min="769" max="770" width="18.109375" customWidth="1"/>
    <col min="771" max="771" width="70.33203125" customWidth="1"/>
    <col min="772" max="772" width="16.109375" customWidth="1"/>
    <col min="1025" max="1026" width="18.109375" customWidth="1"/>
    <col min="1027" max="1027" width="70.33203125" customWidth="1"/>
    <col min="1028" max="1028" width="16.109375" customWidth="1"/>
    <col min="1281" max="1282" width="18.109375" customWidth="1"/>
    <col min="1283" max="1283" width="70.33203125" customWidth="1"/>
    <col min="1284" max="1284" width="16.109375" customWidth="1"/>
    <col min="1537" max="1538" width="18.109375" customWidth="1"/>
    <col min="1539" max="1539" width="70.33203125" customWidth="1"/>
    <col min="1540" max="1540" width="16.109375" customWidth="1"/>
    <col min="1793" max="1794" width="18.109375" customWidth="1"/>
    <col min="1795" max="1795" width="70.33203125" customWidth="1"/>
    <col min="1796" max="1796" width="16.109375" customWidth="1"/>
    <col min="2049" max="2050" width="18.109375" customWidth="1"/>
    <col min="2051" max="2051" width="70.33203125" customWidth="1"/>
    <col min="2052" max="2052" width="16.109375" customWidth="1"/>
    <col min="2305" max="2306" width="18.109375" customWidth="1"/>
    <col min="2307" max="2307" width="70.33203125" customWidth="1"/>
    <col min="2308" max="2308" width="16.109375" customWidth="1"/>
    <col min="2561" max="2562" width="18.109375" customWidth="1"/>
    <col min="2563" max="2563" width="70.33203125" customWidth="1"/>
    <col min="2564" max="2564" width="16.109375" customWidth="1"/>
    <col min="2817" max="2818" width="18.109375" customWidth="1"/>
    <col min="2819" max="2819" width="70.33203125" customWidth="1"/>
    <col min="2820" max="2820" width="16.109375" customWidth="1"/>
    <col min="3073" max="3074" width="18.109375" customWidth="1"/>
    <col min="3075" max="3075" width="70.33203125" customWidth="1"/>
    <col min="3076" max="3076" width="16.109375" customWidth="1"/>
    <col min="3329" max="3330" width="18.109375" customWidth="1"/>
    <col min="3331" max="3331" width="70.33203125" customWidth="1"/>
    <col min="3332" max="3332" width="16.109375" customWidth="1"/>
    <col min="3585" max="3586" width="18.109375" customWidth="1"/>
    <col min="3587" max="3587" width="70.33203125" customWidth="1"/>
    <col min="3588" max="3588" width="16.109375" customWidth="1"/>
    <col min="3841" max="3842" width="18.109375" customWidth="1"/>
    <col min="3843" max="3843" width="70.33203125" customWidth="1"/>
    <col min="3844" max="3844" width="16.109375" customWidth="1"/>
    <col min="4097" max="4098" width="18.109375" customWidth="1"/>
    <col min="4099" max="4099" width="70.33203125" customWidth="1"/>
    <col min="4100" max="4100" width="16.109375" customWidth="1"/>
    <col min="4353" max="4354" width="18.109375" customWidth="1"/>
    <col min="4355" max="4355" width="70.33203125" customWidth="1"/>
    <col min="4356" max="4356" width="16.109375" customWidth="1"/>
    <col min="4609" max="4610" width="18.109375" customWidth="1"/>
    <col min="4611" max="4611" width="70.33203125" customWidth="1"/>
    <col min="4612" max="4612" width="16.109375" customWidth="1"/>
    <col min="4865" max="4866" width="18.109375" customWidth="1"/>
    <col min="4867" max="4867" width="70.33203125" customWidth="1"/>
    <col min="4868" max="4868" width="16.109375" customWidth="1"/>
    <col min="5121" max="5122" width="18.109375" customWidth="1"/>
    <col min="5123" max="5123" width="70.33203125" customWidth="1"/>
    <col min="5124" max="5124" width="16.109375" customWidth="1"/>
    <col min="5377" max="5378" width="18.109375" customWidth="1"/>
    <col min="5379" max="5379" width="70.33203125" customWidth="1"/>
    <col min="5380" max="5380" width="16.109375" customWidth="1"/>
    <col min="5633" max="5634" width="18.109375" customWidth="1"/>
    <col min="5635" max="5635" width="70.33203125" customWidth="1"/>
    <col min="5636" max="5636" width="16.109375" customWidth="1"/>
    <col min="5889" max="5890" width="18.109375" customWidth="1"/>
    <col min="5891" max="5891" width="70.33203125" customWidth="1"/>
    <col min="5892" max="5892" width="16.109375" customWidth="1"/>
    <col min="6145" max="6146" width="18.109375" customWidth="1"/>
    <col min="6147" max="6147" width="70.33203125" customWidth="1"/>
    <col min="6148" max="6148" width="16.109375" customWidth="1"/>
    <col min="6401" max="6402" width="18.109375" customWidth="1"/>
    <col min="6403" max="6403" width="70.33203125" customWidth="1"/>
    <col min="6404" max="6404" width="16.109375" customWidth="1"/>
    <col min="6657" max="6658" width="18.109375" customWidth="1"/>
    <col min="6659" max="6659" width="70.33203125" customWidth="1"/>
    <col min="6660" max="6660" width="16.109375" customWidth="1"/>
    <col min="6913" max="6914" width="18.109375" customWidth="1"/>
    <col min="6915" max="6915" width="70.33203125" customWidth="1"/>
    <col min="6916" max="6916" width="16.109375" customWidth="1"/>
    <col min="7169" max="7170" width="18.109375" customWidth="1"/>
    <col min="7171" max="7171" width="70.33203125" customWidth="1"/>
    <col min="7172" max="7172" width="16.109375" customWidth="1"/>
    <col min="7425" max="7426" width="18.109375" customWidth="1"/>
    <col min="7427" max="7427" width="70.33203125" customWidth="1"/>
    <col min="7428" max="7428" width="16.109375" customWidth="1"/>
    <col min="7681" max="7682" width="18.109375" customWidth="1"/>
    <col min="7683" max="7683" width="70.33203125" customWidth="1"/>
    <col min="7684" max="7684" width="16.109375" customWidth="1"/>
    <col min="7937" max="7938" width="18.109375" customWidth="1"/>
    <col min="7939" max="7939" width="70.33203125" customWidth="1"/>
    <col min="7940" max="7940" width="16.109375" customWidth="1"/>
    <col min="8193" max="8194" width="18.109375" customWidth="1"/>
    <col min="8195" max="8195" width="70.33203125" customWidth="1"/>
    <col min="8196" max="8196" width="16.109375" customWidth="1"/>
    <col min="8449" max="8450" width="18.109375" customWidth="1"/>
    <col min="8451" max="8451" width="70.33203125" customWidth="1"/>
    <col min="8452" max="8452" width="16.109375" customWidth="1"/>
    <col min="8705" max="8706" width="18.109375" customWidth="1"/>
    <col min="8707" max="8707" width="70.33203125" customWidth="1"/>
    <col min="8708" max="8708" width="16.109375" customWidth="1"/>
    <col min="8961" max="8962" width="18.109375" customWidth="1"/>
    <col min="8963" max="8963" width="70.33203125" customWidth="1"/>
    <col min="8964" max="8964" width="16.109375" customWidth="1"/>
    <col min="9217" max="9218" width="18.109375" customWidth="1"/>
    <col min="9219" max="9219" width="70.33203125" customWidth="1"/>
    <col min="9220" max="9220" width="16.109375" customWidth="1"/>
    <col min="9473" max="9474" width="18.109375" customWidth="1"/>
    <col min="9475" max="9475" width="70.33203125" customWidth="1"/>
    <col min="9476" max="9476" width="16.109375" customWidth="1"/>
    <col min="9729" max="9730" width="18.109375" customWidth="1"/>
    <col min="9731" max="9731" width="70.33203125" customWidth="1"/>
    <col min="9732" max="9732" width="16.109375" customWidth="1"/>
    <col min="9985" max="9986" width="18.109375" customWidth="1"/>
    <col min="9987" max="9987" width="70.33203125" customWidth="1"/>
    <col min="9988" max="9988" width="16.109375" customWidth="1"/>
    <col min="10241" max="10242" width="18.109375" customWidth="1"/>
    <col min="10243" max="10243" width="70.33203125" customWidth="1"/>
    <col min="10244" max="10244" width="16.109375" customWidth="1"/>
    <col min="10497" max="10498" width="18.109375" customWidth="1"/>
    <col min="10499" max="10499" width="70.33203125" customWidth="1"/>
    <col min="10500" max="10500" width="16.109375" customWidth="1"/>
    <col min="10753" max="10754" width="18.109375" customWidth="1"/>
    <col min="10755" max="10755" width="70.33203125" customWidth="1"/>
    <col min="10756" max="10756" width="16.109375" customWidth="1"/>
    <col min="11009" max="11010" width="18.109375" customWidth="1"/>
    <col min="11011" max="11011" width="70.33203125" customWidth="1"/>
    <col min="11012" max="11012" width="16.109375" customWidth="1"/>
    <col min="11265" max="11266" width="18.109375" customWidth="1"/>
    <col min="11267" max="11267" width="70.33203125" customWidth="1"/>
    <col min="11268" max="11268" width="16.109375" customWidth="1"/>
    <col min="11521" max="11522" width="18.109375" customWidth="1"/>
    <col min="11523" max="11523" width="70.33203125" customWidth="1"/>
    <col min="11524" max="11524" width="16.109375" customWidth="1"/>
    <col min="11777" max="11778" width="18.109375" customWidth="1"/>
    <col min="11779" max="11779" width="70.33203125" customWidth="1"/>
    <col min="11780" max="11780" width="16.109375" customWidth="1"/>
    <col min="12033" max="12034" width="18.109375" customWidth="1"/>
    <col min="12035" max="12035" width="70.33203125" customWidth="1"/>
    <col min="12036" max="12036" width="16.109375" customWidth="1"/>
    <col min="12289" max="12290" width="18.109375" customWidth="1"/>
    <col min="12291" max="12291" width="70.33203125" customWidth="1"/>
    <col min="12292" max="12292" width="16.109375" customWidth="1"/>
    <col min="12545" max="12546" width="18.109375" customWidth="1"/>
    <col min="12547" max="12547" width="70.33203125" customWidth="1"/>
    <col min="12548" max="12548" width="16.109375" customWidth="1"/>
    <col min="12801" max="12802" width="18.109375" customWidth="1"/>
    <col min="12803" max="12803" width="70.33203125" customWidth="1"/>
    <col min="12804" max="12804" width="16.109375" customWidth="1"/>
    <col min="13057" max="13058" width="18.109375" customWidth="1"/>
    <col min="13059" max="13059" width="70.33203125" customWidth="1"/>
    <col min="13060" max="13060" width="16.109375" customWidth="1"/>
    <col min="13313" max="13314" width="18.109375" customWidth="1"/>
    <col min="13315" max="13315" width="70.33203125" customWidth="1"/>
    <col min="13316" max="13316" width="16.109375" customWidth="1"/>
    <col min="13569" max="13570" width="18.109375" customWidth="1"/>
    <col min="13571" max="13571" width="70.33203125" customWidth="1"/>
    <col min="13572" max="13572" width="16.109375" customWidth="1"/>
    <col min="13825" max="13826" width="18.109375" customWidth="1"/>
    <col min="13827" max="13827" width="70.33203125" customWidth="1"/>
    <col min="13828" max="13828" width="16.109375" customWidth="1"/>
    <col min="14081" max="14082" width="18.109375" customWidth="1"/>
    <col min="14083" max="14083" width="70.33203125" customWidth="1"/>
    <col min="14084" max="14084" width="16.109375" customWidth="1"/>
    <col min="14337" max="14338" width="18.109375" customWidth="1"/>
    <col min="14339" max="14339" width="70.33203125" customWidth="1"/>
    <col min="14340" max="14340" width="16.109375" customWidth="1"/>
    <col min="14593" max="14594" width="18.109375" customWidth="1"/>
    <col min="14595" max="14595" width="70.33203125" customWidth="1"/>
    <col min="14596" max="14596" width="16.109375" customWidth="1"/>
    <col min="14849" max="14850" width="18.109375" customWidth="1"/>
    <col min="14851" max="14851" width="70.33203125" customWidth="1"/>
    <col min="14852" max="14852" width="16.109375" customWidth="1"/>
    <col min="15105" max="15106" width="18.109375" customWidth="1"/>
    <col min="15107" max="15107" width="70.33203125" customWidth="1"/>
    <col min="15108" max="15108" width="16.109375" customWidth="1"/>
    <col min="15361" max="15362" width="18.109375" customWidth="1"/>
    <col min="15363" max="15363" width="70.33203125" customWidth="1"/>
    <col min="15364" max="15364" width="16.109375" customWidth="1"/>
    <col min="15617" max="15618" width="18.109375" customWidth="1"/>
    <col min="15619" max="15619" width="70.33203125" customWidth="1"/>
    <col min="15620" max="15620" width="16.109375" customWidth="1"/>
    <col min="15873" max="15874" width="18.109375" customWidth="1"/>
    <col min="15875" max="15875" width="70.33203125" customWidth="1"/>
    <col min="15876" max="15876" width="16.109375" customWidth="1"/>
    <col min="16129" max="16130" width="18.109375" customWidth="1"/>
    <col min="16131" max="16131" width="70.33203125" customWidth="1"/>
    <col min="16132" max="16132" width="16.109375" customWidth="1"/>
  </cols>
  <sheetData>
    <row r="1" spans="1:8" x14ac:dyDescent="0.3">
      <c r="A1" s="1"/>
      <c r="C1" s="2"/>
      <c r="D1" s="19"/>
      <c r="E1" s="19"/>
      <c r="F1" s="19"/>
      <c r="G1" s="36" t="s">
        <v>55</v>
      </c>
    </row>
    <row r="2" spans="1:8" x14ac:dyDescent="0.3">
      <c r="A2" s="3"/>
      <c r="C2" s="2"/>
      <c r="D2" s="19"/>
      <c r="E2" s="19"/>
      <c r="F2" s="19"/>
      <c r="G2" s="36" t="s">
        <v>26</v>
      </c>
    </row>
    <row r="3" spans="1:8" x14ac:dyDescent="0.3">
      <c r="A3" s="3"/>
      <c r="C3" s="2"/>
      <c r="D3" s="19"/>
      <c r="E3" s="19"/>
      <c r="F3" s="19"/>
      <c r="G3" s="36" t="s">
        <v>0</v>
      </c>
    </row>
    <row r="4" spans="1:8" ht="15" customHeight="1" x14ac:dyDescent="0.3">
      <c r="A4" s="4"/>
      <c r="C4" s="2"/>
      <c r="D4" s="19"/>
      <c r="E4" s="19"/>
      <c r="F4" s="19"/>
      <c r="G4" s="36" t="s">
        <v>1</v>
      </c>
    </row>
    <row r="5" spans="1:8" ht="15.6" x14ac:dyDescent="0.3">
      <c r="A5" s="4"/>
      <c r="C5" s="2"/>
      <c r="D5" s="19"/>
      <c r="E5" s="19"/>
      <c r="F5" s="91" t="s">
        <v>56</v>
      </c>
      <c r="G5" s="91"/>
      <c r="H5" s="91"/>
    </row>
    <row r="6" spans="1:8" ht="17.399999999999999" x14ac:dyDescent="0.3">
      <c r="A6" s="86" t="s">
        <v>48</v>
      </c>
      <c r="B6" s="86"/>
      <c r="C6" s="86"/>
      <c r="D6" s="86"/>
      <c r="E6" s="86"/>
      <c r="F6" s="86"/>
      <c r="G6" s="86"/>
    </row>
    <row r="7" spans="1:8" ht="17.399999999999999" x14ac:dyDescent="0.3">
      <c r="A7" s="86" t="s">
        <v>49</v>
      </c>
      <c r="B7" s="86"/>
      <c r="C7" s="86"/>
      <c r="D7" s="86"/>
      <c r="E7" s="86"/>
      <c r="F7" s="86"/>
      <c r="G7" s="86"/>
    </row>
    <row r="8" spans="1:8" x14ac:dyDescent="0.3">
      <c r="A8" s="5">
        <v>15589000000</v>
      </c>
      <c r="B8" s="16"/>
      <c r="C8" s="16"/>
      <c r="D8" s="26"/>
      <c r="E8" s="26"/>
      <c r="F8" s="26"/>
      <c r="G8" s="26"/>
    </row>
    <row r="9" spans="1:8" x14ac:dyDescent="0.3">
      <c r="A9" s="6" t="s">
        <v>2</v>
      </c>
      <c r="B9" s="17"/>
      <c r="C9" s="17"/>
      <c r="D9" s="27"/>
      <c r="E9" s="27"/>
      <c r="F9" s="27"/>
      <c r="G9" s="27"/>
    </row>
    <row r="10" spans="1:8" ht="15.6" x14ac:dyDescent="0.3">
      <c r="A10" s="87" t="s">
        <v>3</v>
      </c>
      <c r="B10" s="87"/>
      <c r="C10" s="87"/>
      <c r="D10" s="87"/>
      <c r="E10" s="87"/>
      <c r="F10" s="87"/>
      <c r="G10" s="87"/>
    </row>
    <row r="12" spans="1:8" s="8" customFormat="1" ht="67.8" customHeight="1" x14ac:dyDescent="0.3">
      <c r="A12" s="59" t="s">
        <v>4</v>
      </c>
      <c r="B12" s="88" t="s">
        <v>5</v>
      </c>
      <c r="C12" s="88"/>
      <c r="D12" s="22" t="s">
        <v>41</v>
      </c>
      <c r="E12" s="22" t="s">
        <v>44</v>
      </c>
      <c r="F12" s="22" t="s">
        <v>50</v>
      </c>
      <c r="G12" s="22" t="s">
        <v>47</v>
      </c>
    </row>
    <row r="13" spans="1:8" ht="15.6" x14ac:dyDescent="0.3">
      <c r="A13" s="60">
        <v>1</v>
      </c>
      <c r="B13" s="89">
        <v>2</v>
      </c>
      <c r="C13" s="89"/>
      <c r="D13" s="29">
        <v>3</v>
      </c>
      <c r="E13" s="29">
        <v>4</v>
      </c>
      <c r="F13" s="29">
        <v>5</v>
      </c>
      <c r="G13" s="29" t="s">
        <v>43</v>
      </c>
    </row>
    <row r="14" spans="1:8" ht="19.5" customHeight="1" x14ac:dyDescent="0.3">
      <c r="A14" s="79" t="s">
        <v>6</v>
      </c>
      <c r="B14" s="79"/>
      <c r="C14" s="79"/>
      <c r="D14" s="79"/>
      <c r="E14" s="79"/>
      <c r="F14" s="79"/>
      <c r="G14" s="79"/>
    </row>
    <row r="15" spans="1:8" ht="15.6" x14ac:dyDescent="0.3">
      <c r="A15" s="39" t="s">
        <v>29</v>
      </c>
      <c r="B15" s="85" t="s">
        <v>30</v>
      </c>
      <c r="C15" s="85"/>
      <c r="D15" s="23">
        <f>D16</f>
        <v>148910500</v>
      </c>
      <c r="E15" s="23">
        <f>E16</f>
        <v>93176200</v>
      </c>
      <c r="F15" s="23">
        <f>F16</f>
        <v>93176200</v>
      </c>
      <c r="G15" s="73">
        <f>F15/E15*100</f>
        <v>100</v>
      </c>
    </row>
    <row r="16" spans="1:8" ht="15.6" x14ac:dyDescent="0.3">
      <c r="A16" s="40" t="s">
        <v>31</v>
      </c>
      <c r="B16" s="81" t="s">
        <v>7</v>
      </c>
      <c r="C16" s="81"/>
      <c r="D16" s="24">
        <v>148910500</v>
      </c>
      <c r="E16" s="24">
        <v>93176200</v>
      </c>
      <c r="F16" s="24">
        <v>93176200</v>
      </c>
      <c r="G16" s="74">
        <f t="shared" ref="G16:G27" si="0">F16/E16*100</f>
        <v>100</v>
      </c>
    </row>
    <row r="17" spans="1:9" ht="48" customHeight="1" x14ac:dyDescent="0.3">
      <c r="A17" s="39" t="s">
        <v>32</v>
      </c>
      <c r="B17" s="85" t="s">
        <v>8</v>
      </c>
      <c r="C17" s="85"/>
      <c r="D17" s="23">
        <f>D18</f>
        <v>1645100</v>
      </c>
      <c r="E17" s="23">
        <f>E18</f>
        <v>886500</v>
      </c>
      <c r="F17" s="23">
        <f>F18</f>
        <v>886500</v>
      </c>
      <c r="G17" s="73">
        <f t="shared" si="0"/>
        <v>100</v>
      </c>
    </row>
    <row r="18" spans="1:9" ht="15.6" x14ac:dyDescent="0.3">
      <c r="A18" s="40" t="s">
        <v>9</v>
      </c>
      <c r="B18" s="81" t="s">
        <v>10</v>
      </c>
      <c r="C18" s="81"/>
      <c r="D18" s="24">
        <v>1645100</v>
      </c>
      <c r="E18" s="24">
        <v>886500</v>
      </c>
      <c r="F18" s="24">
        <v>886500</v>
      </c>
      <c r="G18" s="74">
        <f t="shared" si="0"/>
        <v>100</v>
      </c>
    </row>
    <row r="19" spans="1:9" ht="73.8" customHeight="1" x14ac:dyDescent="0.3">
      <c r="A19" s="41">
        <v>41051200</v>
      </c>
      <c r="B19" s="90" t="s">
        <v>11</v>
      </c>
      <c r="C19" s="90"/>
      <c r="D19" s="23">
        <f>D20</f>
        <v>211443</v>
      </c>
      <c r="E19" s="23">
        <f>E20</f>
        <v>175425</v>
      </c>
      <c r="F19" s="23">
        <f>F20</f>
        <v>140445</v>
      </c>
      <c r="G19" s="73">
        <f t="shared" si="0"/>
        <v>80.059854638734507</v>
      </c>
    </row>
    <row r="20" spans="1:9" ht="15.6" x14ac:dyDescent="0.3">
      <c r="A20" s="40" t="s">
        <v>9</v>
      </c>
      <c r="B20" s="81" t="s">
        <v>10</v>
      </c>
      <c r="C20" s="81"/>
      <c r="D20" s="24">
        <v>211443</v>
      </c>
      <c r="E20" s="24">
        <v>175425</v>
      </c>
      <c r="F20" s="24">
        <v>140445</v>
      </c>
      <c r="G20" s="74">
        <f t="shared" si="0"/>
        <v>80.059854638734507</v>
      </c>
    </row>
    <row r="21" spans="1:9" ht="15.6" x14ac:dyDescent="0.3">
      <c r="A21" s="39" t="s">
        <v>33</v>
      </c>
      <c r="B21" s="85" t="s">
        <v>12</v>
      </c>
      <c r="C21" s="85"/>
      <c r="D21" s="23">
        <f t="shared" ref="D21:F21" si="1">D22+D23+D25</f>
        <v>3207463</v>
      </c>
      <c r="E21" s="23">
        <f>E22+E23+E25</f>
        <v>1835633</v>
      </c>
      <c r="F21" s="23">
        <f t="shared" si="1"/>
        <v>1380659.88</v>
      </c>
      <c r="G21" s="73">
        <f t="shared" si="0"/>
        <v>75.214374550904225</v>
      </c>
      <c r="I21" s="20"/>
    </row>
    <row r="22" spans="1:9" ht="15.75" customHeight="1" x14ac:dyDescent="0.3">
      <c r="A22" s="40" t="s">
        <v>9</v>
      </c>
      <c r="B22" s="81" t="s">
        <v>10</v>
      </c>
      <c r="C22" s="81"/>
      <c r="D22" s="24">
        <v>532963</v>
      </c>
      <c r="E22" s="24">
        <v>248583</v>
      </c>
      <c r="F22" s="24">
        <v>193609.88</v>
      </c>
      <c r="G22" s="74">
        <f t="shared" si="0"/>
        <v>77.88540648395103</v>
      </c>
    </row>
    <row r="23" spans="1:9" s="31" customFormat="1" ht="15.6" x14ac:dyDescent="0.3">
      <c r="A23" s="40" t="s">
        <v>34</v>
      </c>
      <c r="B23" s="81" t="s">
        <v>27</v>
      </c>
      <c r="C23" s="81"/>
      <c r="D23" s="24">
        <f t="shared" ref="D23:F23" si="2">D24</f>
        <v>500000</v>
      </c>
      <c r="E23" s="24">
        <f t="shared" si="2"/>
        <v>500000</v>
      </c>
      <c r="F23" s="24">
        <f t="shared" si="2"/>
        <v>100000</v>
      </c>
      <c r="G23" s="74">
        <f t="shared" si="0"/>
        <v>20</v>
      </c>
    </row>
    <row r="24" spans="1:9" s="10" customFormat="1" ht="88.8" customHeight="1" x14ac:dyDescent="0.3">
      <c r="A24" s="32"/>
      <c r="B24" s="80" t="s">
        <v>37</v>
      </c>
      <c r="C24" s="80"/>
      <c r="D24" s="18">
        <v>500000</v>
      </c>
      <c r="E24" s="18">
        <v>500000</v>
      </c>
      <c r="F24" s="18">
        <v>100000</v>
      </c>
      <c r="G24" s="75">
        <f t="shared" si="0"/>
        <v>20</v>
      </c>
    </row>
    <row r="25" spans="1:9" ht="33" customHeight="1" x14ac:dyDescent="0.3">
      <c r="A25" s="40" t="s">
        <v>35</v>
      </c>
      <c r="B25" s="81" t="s">
        <v>36</v>
      </c>
      <c r="C25" s="81"/>
      <c r="D25" s="24">
        <f t="shared" ref="D25:F25" si="3">D26+D27</f>
        <v>2174500</v>
      </c>
      <c r="E25" s="24">
        <f t="shared" si="3"/>
        <v>1087050</v>
      </c>
      <c r="F25" s="24">
        <f t="shared" si="3"/>
        <v>1087050</v>
      </c>
      <c r="G25" s="74">
        <f t="shared" si="0"/>
        <v>100</v>
      </c>
    </row>
    <row r="26" spans="1:9" s="10" customFormat="1" ht="90" customHeight="1" x14ac:dyDescent="0.3">
      <c r="A26" s="32"/>
      <c r="B26" s="80" t="s">
        <v>37</v>
      </c>
      <c r="C26" s="80"/>
      <c r="D26" s="18">
        <v>1000000</v>
      </c>
      <c r="E26" s="18">
        <v>499800</v>
      </c>
      <c r="F26" s="18">
        <v>499800</v>
      </c>
      <c r="G26" s="75">
        <f t="shared" si="0"/>
        <v>100</v>
      </c>
    </row>
    <row r="27" spans="1:9" s="10" customFormat="1" ht="106.8" customHeight="1" x14ac:dyDescent="0.3">
      <c r="A27" s="32"/>
      <c r="B27" s="80" t="s">
        <v>38</v>
      </c>
      <c r="C27" s="80"/>
      <c r="D27" s="18">
        <v>1174500</v>
      </c>
      <c r="E27" s="18">
        <v>587250</v>
      </c>
      <c r="F27" s="18">
        <v>587250</v>
      </c>
      <c r="G27" s="75">
        <f t="shared" si="0"/>
        <v>100</v>
      </c>
    </row>
    <row r="28" spans="1:9" ht="19.5" customHeight="1" x14ac:dyDescent="0.3">
      <c r="A28" s="79" t="s">
        <v>13</v>
      </c>
      <c r="B28" s="79"/>
      <c r="C28" s="79"/>
      <c r="D28" s="79"/>
      <c r="E28" s="79"/>
      <c r="F28" s="79"/>
      <c r="G28" s="79"/>
    </row>
    <row r="29" spans="1:9" ht="120" customHeight="1" x14ac:dyDescent="0.3">
      <c r="A29" s="39">
        <v>41052600</v>
      </c>
      <c r="B29" s="85" t="s">
        <v>51</v>
      </c>
      <c r="C29" s="85"/>
      <c r="D29" s="69">
        <f>D30</f>
        <v>34620000</v>
      </c>
      <c r="E29" s="70">
        <f>E30</f>
        <v>0</v>
      </c>
      <c r="F29" s="70">
        <f>F30</f>
        <v>0</v>
      </c>
      <c r="G29" s="76">
        <v>0</v>
      </c>
    </row>
    <row r="30" spans="1:9" ht="15.6" x14ac:dyDescent="0.3">
      <c r="A30" s="40" t="s">
        <v>9</v>
      </c>
      <c r="B30" s="81" t="s">
        <v>10</v>
      </c>
      <c r="C30" s="81"/>
      <c r="D30" s="72">
        <v>34620000</v>
      </c>
      <c r="E30" s="45">
        <v>0</v>
      </c>
      <c r="F30" s="45">
        <v>0</v>
      </c>
      <c r="G30" s="77">
        <v>0</v>
      </c>
    </row>
    <row r="31" spans="1:9" s="11" customFormat="1" ht="38.4" customHeight="1" x14ac:dyDescent="0.35">
      <c r="A31" s="61" t="s">
        <v>14</v>
      </c>
      <c r="B31" s="82" t="s">
        <v>15</v>
      </c>
      <c r="C31" s="82"/>
      <c r="D31" s="28">
        <f>D32+D33</f>
        <v>188594506</v>
      </c>
      <c r="E31" s="28">
        <f>E32+E33</f>
        <v>96073758</v>
      </c>
      <c r="F31" s="28">
        <f>F32+F33</f>
        <v>95583804.879999995</v>
      </c>
      <c r="G31" s="76">
        <f t="shared" ref="G31:G32" si="4">F31/E31*100</f>
        <v>99.490023987611679</v>
      </c>
      <c r="I31" s="30"/>
    </row>
    <row r="32" spans="1:9" ht="15.6" x14ac:dyDescent="0.3">
      <c r="A32" s="62" t="s">
        <v>14</v>
      </c>
      <c r="B32" s="83" t="s">
        <v>16</v>
      </c>
      <c r="C32" s="83"/>
      <c r="D32" s="23">
        <f>D15+D17+D19+D21</f>
        <v>153974506</v>
      </c>
      <c r="E32" s="23">
        <f>E15+E17+E19+E21</f>
        <v>96073758</v>
      </c>
      <c r="F32" s="23">
        <f>F15+F17+F19+F21</f>
        <v>95583804.879999995</v>
      </c>
      <c r="G32" s="76">
        <f t="shared" si="4"/>
        <v>99.490023987611679</v>
      </c>
    </row>
    <row r="33" spans="1:7" ht="15.6" x14ac:dyDescent="0.3">
      <c r="A33" s="62" t="s">
        <v>14</v>
      </c>
      <c r="B33" s="83" t="s">
        <v>17</v>
      </c>
      <c r="C33" s="83"/>
      <c r="D33" s="23">
        <f>D30</f>
        <v>34620000</v>
      </c>
      <c r="E33" s="23">
        <f>E30</f>
        <v>0</v>
      </c>
      <c r="F33" s="23">
        <f>F30</f>
        <v>0</v>
      </c>
      <c r="G33" s="71"/>
    </row>
    <row r="34" spans="1:7" ht="15.6" x14ac:dyDescent="0.3">
      <c r="A34" s="42"/>
      <c r="B34" s="42"/>
      <c r="C34" s="42"/>
      <c r="D34" s="43"/>
      <c r="E34" s="43"/>
      <c r="F34" s="43"/>
      <c r="G34" s="44"/>
    </row>
    <row r="35" spans="1:7" ht="15.6" x14ac:dyDescent="0.3">
      <c r="A35" s="84" t="s">
        <v>18</v>
      </c>
      <c r="B35" s="84"/>
      <c r="C35" s="84"/>
      <c r="D35" s="84"/>
      <c r="E35" s="84"/>
      <c r="F35" s="84"/>
      <c r="G35" s="84"/>
    </row>
    <row r="36" spans="1:7" ht="15.6" x14ac:dyDescent="0.3">
      <c r="A36" s="42"/>
      <c r="B36" s="42"/>
      <c r="C36" s="42"/>
      <c r="D36" s="42"/>
      <c r="E36" s="42"/>
      <c r="F36" s="42"/>
      <c r="G36" s="42"/>
    </row>
    <row r="37" spans="1:7" s="8" customFormat="1" ht="105.75" customHeight="1" x14ac:dyDescent="0.3">
      <c r="A37" s="7" t="s">
        <v>19</v>
      </c>
      <c r="B37" s="7" t="s">
        <v>20</v>
      </c>
      <c r="C37" s="7" t="s">
        <v>21</v>
      </c>
      <c r="D37" s="22" t="s">
        <v>42</v>
      </c>
      <c r="E37" s="22" t="s">
        <v>44</v>
      </c>
      <c r="F37" s="21" t="s">
        <v>52</v>
      </c>
      <c r="G37" s="22" t="s">
        <v>46</v>
      </c>
    </row>
    <row r="38" spans="1:7" ht="15.6" x14ac:dyDescent="0.3">
      <c r="A38" s="64">
        <v>1</v>
      </c>
      <c r="B38" s="64">
        <v>2</v>
      </c>
      <c r="C38" s="64">
        <v>3</v>
      </c>
      <c r="D38" s="64">
        <v>4</v>
      </c>
      <c r="E38" s="64">
        <v>5</v>
      </c>
      <c r="F38" s="64">
        <v>6</v>
      </c>
      <c r="G38" s="64" t="s">
        <v>45</v>
      </c>
    </row>
    <row r="39" spans="1:7" ht="19.5" customHeight="1" x14ac:dyDescent="0.3">
      <c r="A39" s="79" t="s">
        <v>22</v>
      </c>
      <c r="B39" s="79"/>
      <c r="C39" s="79"/>
      <c r="D39" s="79"/>
      <c r="E39" s="79"/>
      <c r="F39" s="79"/>
      <c r="G39" s="79"/>
    </row>
    <row r="40" spans="1:7" ht="15.6" x14ac:dyDescent="0.3">
      <c r="A40" s="33" t="s">
        <v>39</v>
      </c>
      <c r="B40" s="33" t="s">
        <v>40</v>
      </c>
      <c r="C40" s="65" t="s">
        <v>23</v>
      </c>
      <c r="D40" s="55">
        <f>D41</f>
        <v>46217700</v>
      </c>
      <c r="E40" s="55">
        <f>E41</f>
        <v>23109000</v>
      </c>
      <c r="F40" s="51">
        <f>F41</f>
        <v>6419166.6600000001</v>
      </c>
      <c r="G40" s="49">
        <f>F40/E40*100</f>
        <v>27.77777774892899</v>
      </c>
    </row>
    <row r="41" spans="1:7" ht="15.6" x14ac:dyDescent="0.3">
      <c r="A41" s="67" t="s">
        <v>31</v>
      </c>
      <c r="B41" s="67" t="s">
        <v>40</v>
      </c>
      <c r="C41" s="63" t="s">
        <v>7</v>
      </c>
      <c r="D41" s="56">
        <v>46217700</v>
      </c>
      <c r="E41" s="56">
        <v>23109000</v>
      </c>
      <c r="F41" s="52">
        <v>6419166.6600000001</v>
      </c>
      <c r="G41" s="50">
        <f t="shared" ref="G41:G52" si="5">F41/E41*100</f>
        <v>27.77777774892899</v>
      </c>
    </row>
    <row r="42" spans="1:7" s="12" customFormat="1" ht="31.2" x14ac:dyDescent="0.3">
      <c r="A42" s="34">
        <v>3719770</v>
      </c>
      <c r="B42" s="33">
        <v>9770</v>
      </c>
      <c r="C42" s="66" t="s">
        <v>12</v>
      </c>
      <c r="D42" s="55">
        <f>D43+D44</f>
        <v>1490000</v>
      </c>
      <c r="E42" s="55">
        <f>E43+E44</f>
        <v>1490000</v>
      </c>
      <c r="F42" s="55">
        <f>F43+F44</f>
        <v>500000</v>
      </c>
      <c r="G42" s="49">
        <f t="shared" si="5"/>
        <v>33.557046979865774</v>
      </c>
    </row>
    <row r="43" spans="1:7" ht="31.2" x14ac:dyDescent="0.3">
      <c r="A43" s="40" t="s">
        <v>9</v>
      </c>
      <c r="B43" s="35">
        <v>9770</v>
      </c>
      <c r="C43" s="37" t="s">
        <v>10</v>
      </c>
      <c r="D43" s="56">
        <v>990000</v>
      </c>
      <c r="E43" s="56">
        <v>990000</v>
      </c>
      <c r="F43" s="52">
        <v>0</v>
      </c>
      <c r="G43" s="50">
        <f t="shared" si="5"/>
        <v>0</v>
      </c>
    </row>
    <row r="44" spans="1:7" s="9" customFormat="1" ht="39" customHeight="1" x14ac:dyDescent="0.3">
      <c r="A44" s="40" t="s">
        <v>35</v>
      </c>
      <c r="B44" s="35">
        <v>9770</v>
      </c>
      <c r="C44" s="37" t="s">
        <v>36</v>
      </c>
      <c r="D44" s="57">
        <v>500000</v>
      </c>
      <c r="E44" s="56">
        <v>500000</v>
      </c>
      <c r="F44" s="52">
        <v>500000</v>
      </c>
      <c r="G44" s="50">
        <f t="shared" si="5"/>
        <v>100</v>
      </c>
    </row>
    <row r="45" spans="1:7" ht="69" customHeight="1" x14ac:dyDescent="0.3">
      <c r="A45" s="34">
        <v>3719800</v>
      </c>
      <c r="B45" s="34">
        <v>9800</v>
      </c>
      <c r="C45" s="38" t="s">
        <v>24</v>
      </c>
      <c r="D45" s="55">
        <f>D46</f>
        <v>1359321</v>
      </c>
      <c r="E45" s="55">
        <f t="shared" ref="E45:F45" si="6">E46</f>
        <v>1359321</v>
      </c>
      <c r="F45" s="55">
        <f t="shared" si="6"/>
        <v>1359321</v>
      </c>
      <c r="G45" s="49">
        <f t="shared" si="5"/>
        <v>100</v>
      </c>
    </row>
    <row r="46" spans="1:7" ht="15.6" x14ac:dyDescent="0.3">
      <c r="A46" s="67" t="s">
        <v>31</v>
      </c>
      <c r="B46" s="35">
        <v>9800</v>
      </c>
      <c r="C46" s="63" t="s">
        <v>7</v>
      </c>
      <c r="D46" s="56">
        <f>1000000+400000-228000+187321</f>
        <v>1359321</v>
      </c>
      <c r="E46" s="56">
        <f>1172000+187321</f>
        <v>1359321</v>
      </c>
      <c r="F46" s="52">
        <f>1172000+187321</f>
        <v>1359321</v>
      </c>
      <c r="G46" s="50">
        <f t="shared" si="5"/>
        <v>100</v>
      </c>
    </row>
    <row r="47" spans="1:7" s="9" customFormat="1" ht="15.75" customHeight="1" x14ac:dyDescent="0.3">
      <c r="A47" s="78" t="s">
        <v>25</v>
      </c>
      <c r="B47" s="78"/>
      <c r="C47" s="78"/>
      <c r="D47" s="78"/>
      <c r="E47" s="78"/>
      <c r="F47" s="78"/>
      <c r="G47" s="78"/>
    </row>
    <row r="48" spans="1:7" s="9" customFormat="1" ht="67.2" customHeight="1" x14ac:dyDescent="0.3">
      <c r="A48" s="34">
        <v>3719800</v>
      </c>
      <c r="B48" s="34">
        <v>9800</v>
      </c>
      <c r="C48" s="38" t="s">
        <v>24</v>
      </c>
      <c r="D48" s="55">
        <f>D49</f>
        <v>1790679</v>
      </c>
      <c r="E48" s="55">
        <f t="shared" ref="E48:F48" si="7">E49</f>
        <v>1790679</v>
      </c>
      <c r="F48" s="55">
        <f t="shared" si="7"/>
        <v>1562679</v>
      </c>
      <c r="G48" s="49">
        <f t="shared" si="5"/>
        <v>87.267399684700607</v>
      </c>
    </row>
    <row r="49" spans="1:7" s="9" customFormat="1" ht="15.6" x14ac:dyDescent="0.3">
      <c r="A49" s="67" t="s">
        <v>31</v>
      </c>
      <c r="B49" s="35">
        <v>9800</v>
      </c>
      <c r="C49" s="63" t="s">
        <v>7</v>
      </c>
      <c r="D49" s="56">
        <f>228000+1562679</f>
        <v>1790679</v>
      </c>
      <c r="E49" s="58">
        <f>228000+1562679</f>
        <v>1790679</v>
      </c>
      <c r="F49" s="58">
        <f>1562679</f>
        <v>1562679</v>
      </c>
      <c r="G49" s="50">
        <f t="shared" si="5"/>
        <v>87.267399684700607</v>
      </c>
    </row>
    <row r="50" spans="1:7" s="47" customFormat="1" ht="34.799999999999997" x14ac:dyDescent="0.35">
      <c r="A50" s="46" t="s">
        <v>53</v>
      </c>
      <c r="B50" s="46" t="s">
        <v>53</v>
      </c>
      <c r="C50" s="68" t="s">
        <v>54</v>
      </c>
      <c r="D50" s="53">
        <f>D51+D52</f>
        <v>50857700</v>
      </c>
      <c r="E50" s="53">
        <f t="shared" ref="E50:F50" si="8">E51+E52</f>
        <v>27749000</v>
      </c>
      <c r="F50" s="53">
        <f t="shared" si="8"/>
        <v>9841166.6600000001</v>
      </c>
      <c r="G50" s="54">
        <f t="shared" si="5"/>
        <v>35.464941655555151</v>
      </c>
    </row>
    <row r="51" spans="1:7" s="47" customFormat="1" ht="18" x14ac:dyDescent="0.35">
      <c r="A51" s="46" t="s">
        <v>53</v>
      </c>
      <c r="B51" s="46" t="s">
        <v>53</v>
      </c>
      <c r="C51" s="48" t="s">
        <v>16</v>
      </c>
      <c r="D51" s="53">
        <f>D40+D42+D45</f>
        <v>49067021</v>
      </c>
      <c r="E51" s="53">
        <f>E40+E42+E45</f>
        <v>25958321</v>
      </c>
      <c r="F51" s="53">
        <f>F40+F42+F45</f>
        <v>8278487.6600000001</v>
      </c>
      <c r="G51" s="54">
        <f t="shared" si="5"/>
        <v>31.891460391448277</v>
      </c>
    </row>
    <row r="52" spans="1:7" s="47" customFormat="1" ht="18" x14ac:dyDescent="0.35">
      <c r="A52" s="46" t="s">
        <v>53</v>
      </c>
      <c r="B52" s="46" t="s">
        <v>53</v>
      </c>
      <c r="C52" s="48" t="s">
        <v>17</v>
      </c>
      <c r="D52" s="53">
        <f>D49</f>
        <v>1790679</v>
      </c>
      <c r="E52" s="53">
        <f>E49</f>
        <v>1790679</v>
      </c>
      <c r="F52" s="53">
        <f>F49</f>
        <v>1562679</v>
      </c>
      <c r="G52" s="54">
        <f t="shared" si="5"/>
        <v>87.267399684700607</v>
      </c>
    </row>
    <row r="54" spans="1:7" s="15" customFormat="1" ht="15.6" x14ac:dyDescent="0.3">
      <c r="A54" s="13"/>
      <c r="B54" s="13" t="s">
        <v>28</v>
      </c>
      <c r="C54" s="14"/>
      <c r="D54" s="25"/>
      <c r="E54" s="25"/>
      <c r="F54" s="25"/>
      <c r="G54" s="25"/>
    </row>
  </sheetData>
  <mergeCells count="28">
    <mergeCell ref="A6:G6"/>
    <mergeCell ref="A7:G7"/>
    <mergeCell ref="B25:C25"/>
    <mergeCell ref="A10:G10"/>
    <mergeCell ref="B12:C12"/>
    <mergeCell ref="B13:C13"/>
    <mergeCell ref="B17:C17"/>
    <mergeCell ref="B18:C18"/>
    <mergeCell ref="B19:C19"/>
    <mergeCell ref="A14:G14"/>
    <mergeCell ref="B15:C15"/>
    <mergeCell ref="B16:C16"/>
    <mergeCell ref="B21:C21"/>
    <mergeCell ref="B22:C22"/>
    <mergeCell ref="B20:C20"/>
    <mergeCell ref="B23:C23"/>
    <mergeCell ref="A47:G47"/>
    <mergeCell ref="A28:G28"/>
    <mergeCell ref="B24:C24"/>
    <mergeCell ref="B26:C26"/>
    <mergeCell ref="B27:C27"/>
    <mergeCell ref="A39:G39"/>
    <mergeCell ref="B30:C30"/>
    <mergeCell ref="B31:C31"/>
    <mergeCell ref="B32:C32"/>
    <mergeCell ref="B33:C33"/>
    <mergeCell ref="A35:G35"/>
    <mergeCell ref="B29:C29"/>
  </mergeCells>
  <pageMargins left="0.39370078740157483" right="0.31496062992125984" top="0.59055118110236227" bottom="0.19685039370078741" header="0.39370078740157483" footer="0.19685039370078741"/>
  <pageSetup paperSize="9" scale="70" fitToHeight="6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2022-07-20T10:24:49Z</cp:lastPrinted>
  <dcterms:created xsi:type="dcterms:W3CDTF">2021-10-22T11:16:55Z</dcterms:created>
  <dcterms:modified xsi:type="dcterms:W3CDTF">2019-12-07T09:49:02Z</dcterms:modified>
</cp:coreProperties>
</file>