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0-2" sheetId="3" r:id="rId1"/>
  </sheets>
  <definedNames>
    <definedName name="_xlnm.Print_Area" localSheetId="0">'2020-2'!$A$1:$F$28</definedName>
  </definedNames>
  <calcPr calcId="145621"/>
</workbook>
</file>

<file path=xl/calcChain.xml><?xml version="1.0" encoding="utf-8"?>
<calcChain xmlns="http://schemas.openxmlformats.org/spreadsheetml/2006/main">
  <c r="E17" i="3" l="1"/>
  <c r="D17" i="3"/>
  <c r="E20" i="3"/>
  <c r="D11" i="3"/>
  <c r="E12" i="3" l="1"/>
  <c r="E11" i="3"/>
  <c r="E13" i="3" s="1"/>
  <c r="E14" i="3" s="1"/>
  <c r="E18" i="3" l="1"/>
  <c r="E21" i="3" s="1"/>
  <c r="E22" i="3" s="1"/>
</calcChain>
</file>

<file path=xl/sharedStrings.xml><?xml version="1.0" encoding="utf-8"?>
<sst xmlns="http://schemas.openxmlformats.org/spreadsheetml/2006/main" count="55" uniqueCount="42">
  <si>
    <t>№ п/п</t>
  </si>
  <si>
    <t>Показник</t>
  </si>
  <si>
    <t>Одиниця виміру</t>
  </si>
  <si>
    <t>Фактичні показники роботи  до ввведеня  ІП</t>
  </si>
  <si>
    <t>Показники роботи після введеня  ІП</t>
  </si>
  <si>
    <t>3</t>
  </si>
  <si>
    <t>4</t>
  </si>
  <si>
    <t>5</t>
  </si>
  <si>
    <t>х</t>
  </si>
  <si>
    <t>Термін окупності заходу ІП</t>
  </si>
  <si>
    <t>рік</t>
  </si>
  <si>
    <t>Гкал</t>
  </si>
  <si>
    <t>Директор  КП "ЧТЕ"</t>
  </si>
  <si>
    <t>А. В. Паншин</t>
  </si>
  <si>
    <t xml:space="preserve">Розрахунок  економічної ефективності </t>
  </si>
  <si>
    <t>( без ПДВ )</t>
  </si>
  <si>
    <t>Собівартість теплової енергії  (без ПДВ)</t>
  </si>
  <si>
    <t>Собівартість хім. підготовленої води   (без ПДВ)</t>
  </si>
  <si>
    <t>6</t>
  </si>
  <si>
    <t>7</t>
  </si>
  <si>
    <t>8</t>
  </si>
  <si>
    <t>9</t>
  </si>
  <si>
    <t>10</t>
  </si>
  <si>
    <t>11</t>
  </si>
  <si>
    <t xml:space="preserve">Гкал             </t>
  </si>
  <si>
    <t xml:space="preserve">     (т у.п)</t>
  </si>
  <si>
    <t>Ціна умовного палива (без ПДВ)</t>
  </si>
  <si>
    <t>Амортизаційні відрахування у розрахунку на рік</t>
  </si>
  <si>
    <t xml:space="preserve">Вартість реалізації заходу ІП </t>
  </si>
  <si>
    <t>Економічний ефект від впровадження ІП відносно фактичних умов роботи існуючої теплової мережі</t>
  </si>
  <si>
    <t>1</t>
  </si>
  <si>
    <t>2</t>
  </si>
  <si>
    <t>заходу  з технічного  переоснащення   теплових мереж із заміною встановлених засувок на кульові крани</t>
  </si>
  <si>
    <t>Середня кількість теплоносія, що втрачається з витоком при усуненні аварійних ситуацій за опалювальний період через несправність запірної арматури</t>
  </si>
  <si>
    <t>Середня кількість теплової енергії, що втрачається з витоком при усуненні аварійних ситуацій за опалювальний період через несправність запірної арматури</t>
  </si>
  <si>
    <t>Економія теплоносія та теплової енергії від провадження ІП у порівнянні з фактичними  умовами роботи</t>
  </si>
  <si>
    <t>Зменшення витрат фактичної собівартості  за рахунок економії палива та хім. підготовленої води від впровадження  ІП  у порівнянні з фактичними умовами роботи</t>
  </si>
  <si>
    <r>
      <t>м</t>
    </r>
    <r>
      <rPr>
        <sz val="12"/>
        <color theme="1"/>
        <rFont val="Calibri"/>
        <family val="2"/>
        <charset val="204"/>
      </rPr>
      <t>³</t>
    </r>
  </si>
  <si>
    <r>
      <t>грн/м</t>
    </r>
    <r>
      <rPr>
        <sz val="12"/>
        <color theme="1"/>
        <rFont val="Calibri"/>
        <family val="2"/>
        <charset val="204"/>
      </rPr>
      <t>³</t>
    </r>
  </si>
  <si>
    <t>грн/Гкал</t>
  </si>
  <si>
    <t>грн/т.у.п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</si>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</sst>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" fontId="1" fillId="0" borderId="0" xfId="0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2" fontId="4" fillId="0" borderId="0" xfId="0" applyNumberFormat="1" applyFont="1" applyBorder="1" applyAlignment="1" applyProtection="1">
      <alignment horizontal="center" vertical="top" wrapText="1"/>
    </xf>
    <xf numFmtId="2" fontId="4" fillId="0" borderId="0" xfId="0" applyNumberFormat="1" applyFont="1" applyAlignment="1" applyProtection="1">
      <alignment vertical="top" wrapText="1"/>
    </xf>
    <xf numFmtId="49" fontId="3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horizontal="center" vertical="top"/>
    </xf>
    <xf numFmtId="1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29"/>
  <sheetViews>
    <sheetView tabSelected="1" view="pageLayout" topLeftCell="A16" workbookViewId="0">
      <selection activeCell="C21" sqref="C21"/>
    </sheetView>
  </sheetViews>
  <sheetFormatPr defaultColWidth="9.140625" defaultRowHeight="15.75" x14ac:dyDescent="0.25"/>
  <cols>
    <col min="1" max="1" width="5.7109375" style="12" customWidth="1"/>
    <col min="2" max="2" width="54" style="12" customWidth="1"/>
    <col min="3" max="3" width="14.28515625" style="13" customWidth="1"/>
    <col min="4" max="4" width="16.42578125" style="13" customWidth="1"/>
    <col min="5" max="5" width="16" style="13" customWidth="1"/>
    <col min="6" max="6" width="3.5703125" style="20" customWidth="1"/>
    <col min="7" max="7" width="15" style="21" customWidth="1"/>
    <col min="8" max="14" width="0" style="21" hidden="1" customWidth="1"/>
    <col min="15" max="15" width="2.140625" style="21" hidden="1" customWidth="1"/>
    <col min="16" max="16" width="3.7109375" style="21" hidden="1" customWidth="1"/>
    <col min="17" max="17" width="6" style="21" hidden="1" customWidth="1"/>
    <col min="18" max="18" width="6.140625" style="21" hidden="1" customWidth="1"/>
    <col min="19" max="19" width="7.28515625" style="21" hidden="1" customWidth="1"/>
    <col min="20" max="22" width="9.140625" style="21"/>
    <col min="23" max="16384" width="9.140625" style="12"/>
  </cols>
  <sheetData>
    <row r="3" spans="1:22" s="11" customFormat="1" x14ac:dyDescent="0.25">
      <c r="A3" s="40" t="s">
        <v>14</v>
      </c>
      <c r="B3" s="40"/>
      <c r="C3" s="40"/>
      <c r="D3" s="40"/>
      <c r="E3" s="40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11" customFormat="1" ht="35.25" customHeight="1" x14ac:dyDescent="0.25">
      <c r="A4" s="33" t="s">
        <v>32</v>
      </c>
      <c r="B4" s="33"/>
      <c r="C4" s="33"/>
      <c r="D4" s="33"/>
      <c r="E4" s="33"/>
      <c r="F4" s="1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7" spans="1:22" ht="24.75" customHeight="1" x14ac:dyDescent="0.25">
      <c r="E7" s="13" t="s">
        <v>15</v>
      </c>
      <c r="F7" s="17"/>
    </row>
    <row r="8" spans="1:22" s="14" customFormat="1" ht="63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2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s="15" customFormat="1" x14ac:dyDescent="0.25">
      <c r="A9" s="2">
        <v>1</v>
      </c>
      <c r="B9" s="2">
        <v>2</v>
      </c>
      <c r="C9" s="2" t="s">
        <v>5</v>
      </c>
      <c r="D9" s="2" t="s">
        <v>6</v>
      </c>
      <c r="E9" s="2" t="s">
        <v>7</v>
      </c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2" s="15" customFormat="1" ht="63" x14ac:dyDescent="0.25">
      <c r="A10" s="16" t="s">
        <v>30</v>
      </c>
      <c r="B10" s="3" t="s">
        <v>33</v>
      </c>
      <c r="C10" s="4" t="s">
        <v>37</v>
      </c>
      <c r="D10" s="6">
        <v>220</v>
      </c>
      <c r="E10" s="6">
        <v>0</v>
      </c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2" s="15" customFormat="1" ht="63" x14ac:dyDescent="0.25">
      <c r="A11" s="16" t="s">
        <v>31</v>
      </c>
      <c r="B11" s="3" t="s">
        <v>34</v>
      </c>
      <c r="C11" s="4" t="s">
        <v>11</v>
      </c>
      <c r="D11" s="5">
        <f>D10*(61.6-5)/1000</f>
        <v>12.452</v>
      </c>
      <c r="E11" s="7">
        <f>E10*(62-5)/1000</f>
        <v>0</v>
      </c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2" s="15" customFormat="1" ht="20.45" customHeight="1" x14ac:dyDescent="0.25">
      <c r="A12" s="37" t="s">
        <v>5</v>
      </c>
      <c r="B12" s="34" t="s">
        <v>35</v>
      </c>
      <c r="C12" s="4" t="s">
        <v>37</v>
      </c>
      <c r="D12" s="6" t="s">
        <v>8</v>
      </c>
      <c r="E12" s="5">
        <f>D10-E10</f>
        <v>220</v>
      </c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s="15" customFormat="1" ht="20.45" customHeight="1" x14ac:dyDescent="0.25">
      <c r="A13" s="38"/>
      <c r="B13" s="35"/>
      <c r="C13" s="28" t="s">
        <v>24</v>
      </c>
      <c r="D13" s="4" t="s">
        <v>8</v>
      </c>
      <c r="E13" s="5">
        <f>D11-E11</f>
        <v>12.452</v>
      </c>
      <c r="F13" s="2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 s="15" customFormat="1" ht="21" customHeight="1" x14ac:dyDescent="0.25">
      <c r="A14" s="39"/>
      <c r="B14" s="36"/>
      <c r="C14" s="28" t="s">
        <v>25</v>
      </c>
      <c r="D14" s="4" t="s">
        <v>8</v>
      </c>
      <c r="E14" s="27">
        <f>E13*157/1000</f>
        <v>1.9549639999999999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15" customFormat="1" ht="24" customHeight="1" x14ac:dyDescent="0.25">
      <c r="A15" s="16" t="s">
        <v>6</v>
      </c>
      <c r="B15" s="3" t="s">
        <v>17</v>
      </c>
      <c r="C15" s="4" t="s">
        <v>38</v>
      </c>
      <c r="D15" s="4">
        <v>87.08</v>
      </c>
      <c r="E15" s="4">
        <v>87.08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 s="15" customFormat="1" ht="22.5" customHeight="1" x14ac:dyDescent="0.25">
      <c r="A16" s="16" t="s">
        <v>7</v>
      </c>
      <c r="B16" s="3" t="s">
        <v>16</v>
      </c>
      <c r="C16" s="4" t="s">
        <v>39</v>
      </c>
      <c r="D16" s="4">
        <v>1892.43</v>
      </c>
      <c r="E16" s="4">
        <v>1892.43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s="15" customFormat="1" ht="22.5" customHeight="1" x14ac:dyDescent="0.25">
      <c r="A17" s="16" t="s">
        <v>18</v>
      </c>
      <c r="B17" s="3" t="s">
        <v>26</v>
      </c>
      <c r="C17" s="4" t="s">
        <v>40</v>
      </c>
      <c r="D17" s="6">
        <f>9.92231/(8204/7000)*1000</f>
        <v>8466.1348122866893</v>
      </c>
      <c r="E17" s="6">
        <f>9.92231/(8204/7000)*1000</f>
        <v>8466.1348122866893</v>
      </c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s="15" customFormat="1" ht="65.25" customHeight="1" x14ac:dyDescent="0.25">
      <c r="A18" s="16" t="s">
        <v>19</v>
      </c>
      <c r="B18" s="3" t="s">
        <v>36</v>
      </c>
      <c r="C18" s="4" t="s">
        <v>41</v>
      </c>
      <c r="D18" s="4" t="s">
        <v>8</v>
      </c>
      <c r="E18" s="8">
        <f>E12*E15+E14*E17</f>
        <v>35708.588777167228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5"/>
      <c r="U18" s="25"/>
      <c r="V18" s="25"/>
    </row>
    <row r="19" spans="1:22" s="15" customFormat="1" ht="22.5" customHeight="1" x14ac:dyDescent="0.25">
      <c r="A19" s="16" t="s">
        <v>20</v>
      </c>
      <c r="B19" s="3" t="s">
        <v>28</v>
      </c>
      <c r="C19" s="4" t="s">
        <v>41</v>
      </c>
      <c r="D19" s="4" t="s">
        <v>8</v>
      </c>
      <c r="E19" s="8">
        <v>860000</v>
      </c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s="15" customFormat="1" ht="22.5" customHeight="1" x14ac:dyDescent="0.25">
      <c r="A20" s="16" t="s">
        <v>21</v>
      </c>
      <c r="B20" s="3" t="s">
        <v>27</v>
      </c>
      <c r="C20" s="30" t="s">
        <v>41</v>
      </c>
      <c r="D20" s="31">
        <v>0</v>
      </c>
      <c r="E20" s="8">
        <f>E19/10</f>
        <v>86000</v>
      </c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s="15" customFormat="1" ht="31.5" x14ac:dyDescent="0.25">
      <c r="A21" s="16" t="s">
        <v>22</v>
      </c>
      <c r="B21" s="3" t="s">
        <v>29</v>
      </c>
      <c r="C21" s="30" t="s">
        <v>41</v>
      </c>
      <c r="D21" s="31" t="s">
        <v>8</v>
      </c>
      <c r="E21" s="32">
        <f>E20+E18</f>
        <v>121708.58877716723</v>
      </c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s="15" customFormat="1" ht="21.75" customHeight="1" x14ac:dyDescent="0.25">
      <c r="A22" s="16" t="s">
        <v>23</v>
      </c>
      <c r="B22" s="3" t="s">
        <v>9</v>
      </c>
      <c r="C22" s="4" t="s">
        <v>10</v>
      </c>
      <c r="D22" s="4" t="s">
        <v>8</v>
      </c>
      <c r="E22" s="5">
        <f>E19/E21</f>
        <v>7.0660584321994682</v>
      </c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ht="25.15" customHeight="1" x14ac:dyDescent="0.25">
      <c r="B23" s="9"/>
    </row>
    <row r="24" spans="1:22" ht="25.15" customHeight="1" x14ac:dyDescent="0.25">
      <c r="B24" s="9"/>
    </row>
    <row r="25" spans="1:22" ht="25.9" customHeight="1" x14ac:dyDescent="0.25">
      <c r="B25" s="9"/>
    </row>
    <row r="26" spans="1:22" x14ac:dyDescent="0.25">
      <c r="B26" s="29" t="s">
        <v>12</v>
      </c>
      <c r="C26" s="12"/>
      <c r="D26" s="10" t="s">
        <v>13</v>
      </c>
    </row>
    <row r="27" spans="1:22" x14ac:dyDescent="0.25">
      <c r="B27" s="9"/>
    </row>
    <row r="28" spans="1:22" x14ac:dyDescent="0.25">
      <c r="B28" s="9"/>
    </row>
    <row r="29" spans="1:22" x14ac:dyDescent="0.25">
      <c r="B29" s="9"/>
    </row>
  </sheetData>
  <mergeCells count="4">
    <mergeCell ref="A4:E4"/>
    <mergeCell ref="B12:B14"/>
    <mergeCell ref="A12:A14"/>
    <mergeCell ref="A3:E3"/>
  </mergeCells>
  <printOptions horizontalCentered="1"/>
  <pageMargins left="0.71" right="0.31496062992125984" top="0.55833333333333335" bottom="0.35433070866141736" header="1.6666666666666666E-2" footer="0.31496062992125984"/>
  <pageSetup paperSize="9" scale="80" orientation="portrait" horizontalDpi="180" verticalDpi="180" r:id="rId1"/>
  <headerFooter>
    <oddHeader>&amp;C&amp;"Times New Roman,обычный"&amp;12 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</vt:lpstr>
      <vt:lpstr>'2020-2'!Область_печати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2022-03-31T06:01:38Z</dcterms:modified>
</cp:coreProperties>
</file>