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2018" sheetId="3" r:id="rId1"/>
  </sheets>
  <calcPr calcId="145621"/>
</workbook>
</file>

<file path=xl/calcChain.xml><?xml version="1.0" encoding="utf-8"?>
<calcChain xmlns="http://schemas.openxmlformats.org/spreadsheetml/2006/main">
  <c r="D12" i="3" l="1"/>
  <c r="E12" i="3"/>
  <c r="A20" i="3" l="1"/>
  <c r="A22" i="3"/>
  <c r="E15" i="3"/>
  <c r="E16" i="3" s="1"/>
  <c r="E19" i="3" l="1"/>
  <c r="E20" i="3" s="1"/>
  <c r="E22" i="3" l="1"/>
</calcChain>
</file>

<file path=xl/sharedStrings.xml><?xml version="1.0" encoding="utf-8"?>
<sst xmlns="http://schemas.openxmlformats.org/spreadsheetml/2006/main" count="43" uniqueCount="36">
  <si>
    <t>№ п/п</t>
  </si>
  <si>
    <t>Показник</t>
  </si>
  <si>
    <t>Показники роботи після введеня  ІП</t>
  </si>
  <si>
    <t>без ПДВ</t>
  </si>
  <si>
    <t xml:space="preserve">Розрахунок  економічної ефективності </t>
  </si>
  <si>
    <t>х</t>
  </si>
  <si>
    <t>Фактичні показники роботи  до ввведеня  ІП</t>
  </si>
  <si>
    <t>3</t>
  </si>
  <si>
    <t>4</t>
  </si>
  <si>
    <t>5</t>
  </si>
  <si>
    <t>Одиниця виміру</t>
  </si>
  <si>
    <t>годин</t>
  </si>
  <si>
    <t>Час роботи мереж опалення  на рік</t>
  </si>
  <si>
    <t>м</t>
  </si>
  <si>
    <t>грн/кг у. п.</t>
  </si>
  <si>
    <t>кг у.п./Гкал</t>
  </si>
  <si>
    <t>Втрати теплової енергії на ділянці теплової мережі, що планується реконструювати у розрахунку на рік</t>
  </si>
  <si>
    <t>Гкал</t>
  </si>
  <si>
    <t>кг у.п.</t>
  </si>
  <si>
    <t>Зменшення витрат фактичної собівартості  за рахунок економії палива від впровадження  ІП  у порівнянні з фактичними умовами роботи</t>
  </si>
  <si>
    <t>Вартість зворотніх матеріалів(металобрухт тощо)</t>
  </si>
  <si>
    <t>Середня балансова вартість  теплової мережі</t>
  </si>
  <si>
    <t>Амортизаційні відрахування у розрахунку на рік</t>
  </si>
  <si>
    <t>Вартість реалізації заходу ІП</t>
  </si>
  <si>
    <t>Термін окупності заходу ІП</t>
  </si>
  <si>
    <t>Середньозважена фактична вартість природного газу</t>
  </si>
  <si>
    <t>Економічний ефект від впровадження ІП відносно фактичних умов роботи існуючої теплової мережі</t>
  </si>
  <si>
    <t>рік</t>
  </si>
  <si>
    <t>Директор  КП "ЧТЕ"</t>
  </si>
  <si>
    <t>А. В. Паншин</t>
  </si>
  <si>
    <t>Довжина труб на ділянці ( в однотрубному вимірі)</t>
  </si>
  <si>
    <t>Нормативна питома витрата умовного палива, середньозважена по підприємству у розрахунку на обсяг відпуску в мережу  теплової енергії  (план)</t>
  </si>
  <si>
    <t>реконструкції магістральної теплової мережі на ділянці від камери  К 12 до ж/б по вул. Корабельній, 4
 в м. Чорноморську Одеського району Одеської області                                                                                                                               (протяжність ділянки двотрубної теплової мережі, прокладання трубами Д57/125 - 159/250мм - 38м)</t>
  </si>
  <si>
    <t xml:space="preserve">Економія палива від провадження ІП у порівнянні з фактичними  умовами роботи існуючої теплової мережі за рахунок зменшення втрат тепла </t>
  </si>
  <si>
    <t>грн/рік</t>
  </si>
  <si>
    <t>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</si>
</sst>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vertical="top"/>
    </xf>
    <xf numFmtId="0" fontId="2" fillId="0" borderId="0" xfId="0" applyFont="1" applyAlignment="1" applyProtection="1">
      <alignment vertical="top"/>
    </xf>
    <xf numFmtId="0" fontId="2" fillId="0" borderId="0" xfId="0" applyFont="1" applyAlignment="1" applyProtection="1">
      <alignment horizontal="center" vertical="top"/>
    </xf>
    <xf numFmtId="2" fontId="2" fillId="0" borderId="1" xfId="0" applyNumberFormat="1" applyFont="1" applyBorder="1" applyAlignment="1" applyProtection="1">
      <alignment horizontal="center" vertical="top" wrapText="1"/>
    </xf>
    <xf numFmtId="2" fontId="2" fillId="0" borderId="0" xfId="0" applyNumberFormat="1" applyFont="1" applyAlignment="1" applyProtection="1">
      <alignment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0" xfId="0" applyNumberFormat="1" applyFont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vertical="top"/>
    </xf>
    <xf numFmtId="0" fontId="2" fillId="0" borderId="1" xfId="0" applyFont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/>
    </xf>
    <xf numFmtId="0" fontId="2" fillId="0" borderId="0" xfId="0" applyFont="1" applyFill="1" applyAlignment="1" applyProtection="1">
      <alignment vertical="top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left" vertical="top"/>
    </xf>
    <xf numFmtId="2" fontId="2" fillId="0" borderId="1" xfId="0" applyNumberFormat="1" applyFont="1" applyFill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top" wrapText="1"/>
    </xf>
    <xf numFmtId="0" fontId="1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30"/>
  <sheetViews>
    <sheetView tabSelected="1" view="pageLayout" zoomScaleNormal="85" workbookViewId="0">
      <selection activeCell="B1" sqref="B1"/>
    </sheetView>
  </sheetViews>
  <sheetFormatPr defaultColWidth="9.140625" defaultRowHeight="15.75" x14ac:dyDescent="0.25"/>
  <cols>
    <col min="1" max="1" width="9.140625" style="3"/>
    <col min="2" max="2" width="53.85546875" style="3" customWidth="1"/>
    <col min="3" max="3" width="12.28515625" style="4" customWidth="1"/>
    <col min="4" max="4" width="17.28515625" style="4" customWidth="1"/>
    <col min="5" max="5" width="17.5703125" style="4" customWidth="1"/>
    <col min="6" max="16384" width="9.140625" style="3"/>
  </cols>
  <sheetData>
    <row r="5" spans="1:5" s="2" customFormat="1" x14ac:dyDescent="0.25">
      <c r="A5" s="19" t="s">
        <v>4</v>
      </c>
      <c r="B5" s="19"/>
      <c r="C5" s="19"/>
      <c r="D5" s="19"/>
      <c r="E5" s="19"/>
    </row>
    <row r="6" spans="1:5" s="2" customFormat="1" ht="66.75" customHeight="1" x14ac:dyDescent="0.25">
      <c r="A6" s="18" t="s">
        <v>32</v>
      </c>
      <c r="B6" s="18"/>
      <c r="C6" s="18"/>
      <c r="D6" s="18"/>
      <c r="E6" s="18"/>
    </row>
    <row r="7" spans="1:5" x14ac:dyDescent="0.25">
      <c r="E7" s="1" t="s">
        <v>3</v>
      </c>
    </row>
    <row r="8" spans="1:5" s="6" customFormat="1" ht="63" x14ac:dyDescent="0.25">
      <c r="A8" s="5" t="s">
        <v>0</v>
      </c>
      <c r="B8" s="5" t="s">
        <v>1</v>
      </c>
      <c r="C8" s="5" t="s">
        <v>10</v>
      </c>
      <c r="D8" s="5" t="s">
        <v>6</v>
      </c>
      <c r="E8" s="5" t="s">
        <v>2</v>
      </c>
    </row>
    <row r="9" spans="1:5" s="8" customFormat="1" x14ac:dyDescent="0.25">
      <c r="A9" s="7">
        <v>1</v>
      </c>
      <c r="B9" s="7">
        <v>2</v>
      </c>
      <c r="C9" s="7" t="s">
        <v>7</v>
      </c>
      <c r="D9" s="7" t="s">
        <v>8</v>
      </c>
      <c r="E9" s="7" t="s">
        <v>9</v>
      </c>
    </row>
    <row r="10" spans="1:5" x14ac:dyDescent="0.25">
      <c r="A10" s="9">
        <v>1</v>
      </c>
      <c r="B10" s="10" t="s">
        <v>12</v>
      </c>
      <c r="C10" s="9" t="s">
        <v>11</v>
      </c>
      <c r="D10" s="13">
        <v>3768</v>
      </c>
      <c r="E10" s="13">
        <v>3768</v>
      </c>
    </row>
    <row r="11" spans="1:5" x14ac:dyDescent="0.25">
      <c r="A11" s="9">
        <v>2</v>
      </c>
      <c r="B11" s="10" t="s">
        <v>30</v>
      </c>
      <c r="C11" s="9" t="s">
        <v>13</v>
      </c>
      <c r="D11" s="13">
        <v>76</v>
      </c>
      <c r="E11" s="13">
        <v>76</v>
      </c>
    </row>
    <row r="12" spans="1:5" x14ac:dyDescent="0.25">
      <c r="A12" s="9">
        <v>3</v>
      </c>
      <c r="B12" s="10" t="s">
        <v>25</v>
      </c>
      <c r="C12" s="9" t="s">
        <v>14</v>
      </c>
      <c r="D12" s="17">
        <f>9.92231/(8204/7000)</f>
        <v>8.4661348122866897</v>
      </c>
      <c r="E12" s="17">
        <f>9.92231/(8204/7000)</f>
        <v>8.4661348122866897</v>
      </c>
    </row>
    <row r="13" spans="1:5" ht="64.5" customHeight="1" x14ac:dyDescent="0.25">
      <c r="A13" s="9">
        <v>4</v>
      </c>
      <c r="B13" s="11" t="s">
        <v>31</v>
      </c>
      <c r="C13" s="9" t="s">
        <v>15</v>
      </c>
      <c r="D13" s="13">
        <v>157</v>
      </c>
      <c r="E13" s="13">
        <v>157</v>
      </c>
    </row>
    <row r="14" spans="1:5" ht="31.5" x14ac:dyDescent="0.25">
      <c r="A14" s="9">
        <v>5</v>
      </c>
      <c r="B14" s="11" t="s">
        <v>16</v>
      </c>
      <c r="C14" s="9" t="s">
        <v>17</v>
      </c>
      <c r="D14" s="13">
        <v>23.76</v>
      </c>
      <c r="E14" s="13">
        <v>4.4640000000000004</v>
      </c>
    </row>
    <row r="15" spans="1:5" s="14" customFormat="1" ht="47.25" customHeight="1" x14ac:dyDescent="0.25">
      <c r="A15" s="9">
        <v>6</v>
      </c>
      <c r="B15" s="12" t="s">
        <v>33</v>
      </c>
      <c r="C15" s="13" t="s">
        <v>18</v>
      </c>
      <c r="D15" s="13" t="s">
        <v>5</v>
      </c>
      <c r="E15" s="13">
        <f>ROUND((D14-E14)*E13,0)</f>
        <v>3029</v>
      </c>
    </row>
    <row r="16" spans="1:5" ht="47.25" x14ac:dyDescent="0.25">
      <c r="A16" s="9">
        <v>7</v>
      </c>
      <c r="B16" s="11" t="s">
        <v>19</v>
      </c>
      <c r="C16" s="9" t="s">
        <v>34</v>
      </c>
      <c r="D16" s="13" t="s">
        <v>5</v>
      </c>
      <c r="E16" s="13">
        <f>ROUND(E15*E12,0)</f>
        <v>25644</v>
      </c>
    </row>
    <row r="17" spans="1:5" x14ac:dyDescent="0.25">
      <c r="A17" s="9">
        <v>8</v>
      </c>
      <c r="B17" s="11" t="s">
        <v>20</v>
      </c>
      <c r="C17" s="9" t="s">
        <v>35</v>
      </c>
      <c r="D17" s="13" t="s">
        <v>5</v>
      </c>
      <c r="E17" s="13">
        <v>3000</v>
      </c>
    </row>
    <row r="18" spans="1:5" x14ac:dyDescent="0.25">
      <c r="A18" s="9">
        <v>9</v>
      </c>
      <c r="B18" s="11" t="s">
        <v>21</v>
      </c>
      <c r="C18" s="9" t="s">
        <v>35</v>
      </c>
      <c r="D18" s="13">
        <v>0</v>
      </c>
      <c r="E18" s="13">
        <v>300000</v>
      </c>
    </row>
    <row r="19" spans="1:5" x14ac:dyDescent="0.25">
      <c r="A19" s="9">
        <v>10</v>
      </c>
      <c r="B19" s="11" t="s">
        <v>22</v>
      </c>
      <c r="C19" s="9" t="s">
        <v>35</v>
      </c>
      <c r="D19" s="13">
        <v>0</v>
      </c>
      <c r="E19" s="13">
        <f>ROUND(E18*10/100,0)</f>
        <v>30000</v>
      </c>
    </row>
    <row r="20" spans="1:5" ht="31.5" x14ac:dyDescent="0.25">
      <c r="A20" s="9">
        <f t="shared" ref="A20" si="0">A19+1</f>
        <v>11</v>
      </c>
      <c r="B20" s="11" t="s">
        <v>26</v>
      </c>
      <c r="C20" s="9" t="s">
        <v>35</v>
      </c>
      <c r="D20" s="13" t="s">
        <v>5</v>
      </c>
      <c r="E20" s="13">
        <f>E16+E17+E19</f>
        <v>58644</v>
      </c>
    </row>
    <row r="21" spans="1:5" ht="21" customHeight="1" x14ac:dyDescent="0.25">
      <c r="A21" s="9">
        <v>12</v>
      </c>
      <c r="B21" s="11" t="s">
        <v>23</v>
      </c>
      <c r="C21" s="9" t="s">
        <v>35</v>
      </c>
      <c r="D21" s="13"/>
      <c r="E21" s="13">
        <v>300000</v>
      </c>
    </row>
    <row r="22" spans="1:5" ht="21" customHeight="1" x14ac:dyDescent="0.25">
      <c r="A22" s="9">
        <f t="shared" ref="A22" si="1">A21+1</f>
        <v>13</v>
      </c>
      <c r="B22" s="11" t="s">
        <v>24</v>
      </c>
      <c r="C22" s="9" t="s">
        <v>27</v>
      </c>
      <c r="D22" s="13"/>
      <c r="E22" s="13">
        <f>ROUND(E21/E20,2)</f>
        <v>5.12</v>
      </c>
    </row>
    <row r="23" spans="1:5" x14ac:dyDescent="0.25">
      <c r="B23" s="15"/>
    </row>
    <row r="24" spans="1:5" x14ac:dyDescent="0.25">
      <c r="B24" s="15"/>
    </row>
    <row r="25" spans="1:5" x14ac:dyDescent="0.25">
      <c r="B25" s="15"/>
    </row>
    <row r="26" spans="1:5" x14ac:dyDescent="0.25">
      <c r="B26" s="15" t="s">
        <v>28</v>
      </c>
      <c r="C26" s="16" t="s">
        <v>29</v>
      </c>
    </row>
    <row r="27" spans="1:5" x14ac:dyDescent="0.25">
      <c r="B27" s="15"/>
    </row>
    <row r="28" spans="1:5" x14ac:dyDescent="0.25">
      <c r="B28" s="15"/>
    </row>
    <row r="29" spans="1:5" x14ac:dyDescent="0.25">
      <c r="B29" s="15"/>
    </row>
    <row r="30" spans="1:5" x14ac:dyDescent="0.25">
      <c r="B30" s="15"/>
    </row>
  </sheetData>
  <mergeCells count="2">
    <mergeCell ref="A6:E6"/>
    <mergeCell ref="A5:E5"/>
  </mergeCells>
  <pageMargins left="0.70866141732283472" right="0.31496062992125984" top="0.23622047244094491" bottom="0.27559055118110237" header="0.31496062992125984" footer="0.31496062992125984"/>
  <pageSetup paperSize="9" scale="80" orientation="portrait" horizontalDpi="180" verticalDpi="180" r:id="rId1"/>
  <headerFooter>
    <oddHeader>&amp;C18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2022-03-31T06:01:53Z</dcterms:modified>
</cp:coreProperties>
</file>