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228"/>
  <workbookPr filterPrivacy="1" defaultThemeVersion="124226"/>
  <xr:revisionPtr revIDLastSave="0" documentId="13_ncr:1_{54AB8A47-6AB7-434C-98D7-EFF3680EC73B}" xr6:coauthVersionLast="47" xr6:coauthVersionMax="47" xr10:uidLastSave="{00000000-0000-0000-0000-000000000000}"/>
  <bookViews>
    <workbookView xWindow="-108" yWindow="-108" windowWidth="23256" windowHeight="12456" activeTab="1" xr2:uid="{00000000-000D-0000-FFFF-FFFF00000000}"/>
  </bookViews>
  <sheets>
    <sheet name="ресурсне" sheetId="1" r:id="rId1"/>
    <sheet name="перелік заходів" sheetId="2" r:id="rId2"/>
  </sheets>
  <definedNames>
    <definedName name="_xlnm.Print_Titles" localSheetId="1">'перелік заходів'!$9:$9</definedName>
    <definedName name="_xlnm.Print_Area" localSheetId="1">'перелік заходів'!$A$1:$K$54</definedName>
    <definedName name="_xlnm.Print_Area" localSheetId="0">ресурсне!$A$1:$G$22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49" i="2" l="1"/>
  <c r="G17" i="2"/>
  <c r="B16" i="1" l="1"/>
  <c r="B13" i="1" s="1"/>
  <c r="G14" i="1" l="1"/>
  <c r="G18" i="1"/>
  <c r="G47" i="2" l="1"/>
  <c r="G44" i="2"/>
  <c r="G40" i="2"/>
  <c r="G28" i="2" l="1"/>
  <c r="H16" i="2" l="1"/>
  <c r="H50" i="2" s="1"/>
  <c r="I16" i="2"/>
  <c r="I50" i="2" s="1"/>
  <c r="J16" i="2"/>
  <c r="J50" i="2" s="1"/>
  <c r="K16" i="2"/>
  <c r="K50" i="2" s="1"/>
  <c r="G16" i="2"/>
  <c r="G50" i="2" s="1"/>
  <c r="D13" i="1" l="1"/>
  <c r="E13" i="1"/>
  <c r="G16" i="1" l="1"/>
  <c r="C13" i="1"/>
  <c r="F13" i="1"/>
  <c r="G13" i="1" l="1"/>
</calcChain>
</file>

<file path=xl/sharedStrings.xml><?xml version="1.0" encoding="utf-8"?>
<sst xmlns="http://schemas.openxmlformats.org/spreadsheetml/2006/main" count="159" uniqueCount="102">
  <si>
    <t>І</t>
  </si>
  <si>
    <t>Обсяг ресурсів, усього, у тому числі:</t>
  </si>
  <si>
    <t>державний бюджет</t>
  </si>
  <si>
    <t>обласний бюджет Одеської області</t>
  </si>
  <si>
    <t>кошти не бюджетних джерел</t>
  </si>
  <si>
    <t>інші</t>
  </si>
  <si>
    <t>бюджет Чорноморської міської територіальної громади</t>
  </si>
  <si>
    <t>Строк виконання заходу</t>
  </si>
  <si>
    <t>Виконавці</t>
  </si>
  <si>
    <t>Джерела фінансування</t>
  </si>
  <si>
    <t xml:space="preserve">до  Порядку </t>
  </si>
  <si>
    <t>1.</t>
  </si>
  <si>
    <t>Разом</t>
  </si>
  <si>
    <t xml:space="preserve">Перелік заходів і завдань </t>
  </si>
  <si>
    <t>Додаток 1</t>
  </si>
  <si>
    <t>Обсяг коштів, які пропонується залучити на виконання Програми</t>
  </si>
  <si>
    <t>Етапи виконання Програми</t>
  </si>
  <si>
    <t>Усього витрат на виконання Програми</t>
  </si>
  <si>
    <t>Перелік заходів Програми</t>
  </si>
  <si>
    <t>Начальник відділу взаємодії з правоохоронними органами, органами ДСНС, оборонної роботи</t>
  </si>
  <si>
    <t xml:space="preserve"> № з/п</t>
  </si>
  <si>
    <t>2026 рік</t>
  </si>
  <si>
    <t>Назва напряму діяльності
(пріоритетні завдання)</t>
  </si>
  <si>
    <t>Василь ХОДЗІНСЬКИЙ</t>
  </si>
  <si>
    <t xml:space="preserve">Ресурсне забезпечення
Міської цільової  програми цивільного захисту населення і територій від надзвичайних ситуацій техногенного, природного і воєнного характеру, забезпечення пожежної безпеки на території Чорноморської міської територіальної громади 
на 2026 – 2030 роки
</t>
  </si>
  <si>
    <t>Начальник відділу взаємодії з правоохоронними органами,
 органами ДСНС,  оборонної роботи</t>
  </si>
  <si>
    <t>2027* рік</t>
  </si>
  <si>
    <t>2028* рік</t>
  </si>
  <si>
    <t>2029* рік</t>
  </si>
  <si>
    <t>2030* рік</t>
  </si>
  <si>
    <t>*- в межах наявного фінансового ресурсу бюджету на відповідний рік</t>
  </si>
  <si>
    <t>Здійснення організаційних та спеціальних заходів щодо запобігання виникненню пожеж, надзвичайних ситуацій, надзвичайних подій, їх ліквідації, в тому числі проведення занять і навчань, відпрацювання документів оперативного реагування, перевірка джерел протипожежного водопостачання та виконання інших службових цілей і завдань територіального підрозділу ДСНС</t>
  </si>
  <si>
    <t>Придбання взуття захисного (гумове) для 22 ДПРЧ 2 ДПРЗ ГУ ДСНС України в Одеській області</t>
  </si>
  <si>
    <t>2026-2030</t>
  </si>
  <si>
    <t>Фінансове управління Чорноморської міської ради;
ГУ ДСНС України в Одеській області;
2 ДПРЗ ГУ ДСНС України в Одеській області</t>
  </si>
  <si>
    <t>Придбання одягу пожежника (захисний) для 22 ДПРЧ 2 ДПРЗ ГУ ДСНС України в Одеській області</t>
  </si>
  <si>
    <t>Обсяги фінансування (вартість) за роками, 
  грн</t>
  </si>
  <si>
    <t>Придбання лед плафонів накладних для 22 ДПРЧ 2 ДПРЗ ГУ ДСНС України в Одеській області</t>
  </si>
  <si>
    <t>Технічне обслуговування транспортних засобів  22 ДПРЧ 2 ДПРЗ ГУ ДСНС України в Одеській області</t>
  </si>
  <si>
    <t>Бюджет Чорноморської міської територіальної громади</t>
  </si>
  <si>
    <t>Всього по п. 1</t>
  </si>
  <si>
    <t>2.</t>
  </si>
  <si>
    <t>Капітальний ремонт підвального приміщення з пристосуванням під СПП з властивостями ПРУ в будівлі Чорноморського ліцею 4 Чорноморської міської ради Одеського району Одеської області, за адресою Одеська область, Одеський район, місто Чорноморськ, вулиця Захисників України, 9-А</t>
  </si>
  <si>
    <t xml:space="preserve">Облаштування та поточне утримання найпростіших укриттів, захисних споруд закладів та установ освіти Чорноморської міської ради </t>
  </si>
  <si>
    <t xml:space="preserve">Управління капітального будівництва Чорноморської міської ради
</t>
  </si>
  <si>
    <t>2026-2027</t>
  </si>
  <si>
    <t>Державний бюджет</t>
  </si>
  <si>
    <t>Придбання первинного (мобільного) укриття як засобу захисту населення Чорноморської міської територіальної громади</t>
  </si>
  <si>
    <t>Благодійна фінансова  допомога на безоплатній основі від Ганзейського міста Вісмар, Німеччина</t>
  </si>
  <si>
    <t xml:space="preserve">Облаштування, поточний ремонт  та поточне утримання найпростіших укриттів, в тому числі, які використовуються для розгортання та функціонування "Пунктів Незламності" </t>
  </si>
  <si>
    <t>Всього по п. 2</t>
  </si>
  <si>
    <t>Виконавчий комітет Чорноморської міської ради</t>
  </si>
  <si>
    <t xml:space="preserve">Олександрівська селищна адміністрація Чорноморської міської ради </t>
  </si>
  <si>
    <t>Бурлачобалківська сільська адміністрація Чорноморської міської ради</t>
  </si>
  <si>
    <t>КНП "Чорноморська лікарня" Чорноморської міської ради</t>
  </si>
  <si>
    <t xml:space="preserve">КНП "Чорноморський міський центр первинної медико-санітарної допомоги" Чорноморської міської ради </t>
  </si>
  <si>
    <t>КНП "Стоматологічна поліклініка міста Чорноморська" Чорноморської міської ради</t>
  </si>
  <si>
    <t>Забезпечення діяльності "Пунктів незламності" та/або пунктів обігріву в разі виникнення надзвичайних ситуацій, зокрема пов’язаних із припиненням (порушенням) роботи систем централізованого водопостачання, водовідведення, електро-, газо- і теплопостачання та всіх видів електронних комунікаційних послуг (далі - системи життєзабезпечення),  роботи підприємств у мирний час та в умовах правового режиму воєнного стану з урахуванням вимог постанови Кабінету Міністрів України від 17.12.2022 року № 1401 «Питання організації та функціонування пунктів незламності», забезпечення роботи закладів охорони здоров'я, соціально-культурної сфери в умовах правового режиму воєнного стану</t>
  </si>
  <si>
    <t>3.</t>
  </si>
  <si>
    <t>Відділ культури Чорноморської міської ради</t>
  </si>
  <si>
    <t xml:space="preserve">Придбання резервного джерела енергії </t>
  </si>
  <si>
    <t xml:space="preserve">Придбання пально-мастильних матеріалів для забезпечення роботи резервного джерела енергії </t>
  </si>
  <si>
    <t>Ліквідація наслідків повітряних  ударів на території Чорноморської міської територіальної громади в результаті збройної агресії Російської Федерації проти України</t>
  </si>
  <si>
    <t>Всього по п. 3</t>
  </si>
  <si>
    <t>4.</t>
  </si>
  <si>
    <t xml:space="preserve">
КП "МУЖКГ" Чорноморської міської ради</t>
  </si>
  <si>
    <t>КП "Чорноморськтеплоенерго" Чорноморської міської ради</t>
  </si>
  <si>
    <t xml:space="preserve">КП "МУЖКГ" Чорноморської міської ради </t>
  </si>
  <si>
    <t>Проведення першочергових відновлюваних робіт на об’єктах житлової інфраструктури (багатоквартирні будинки, будинки приватного сектору) та комунальної інфраструктури  (скління вікон, балконів, заміна дверей, покрівлі тощо)</t>
  </si>
  <si>
    <t>Бюджет Вишгородської міської територіальної громади</t>
  </si>
  <si>
    <t>Всього по п. 4</t>
  </si>
  <si>
    <t>5.</t>
  </si>
  <si>
    <t>Безперешкодне управління виконавчими органами Чорноморської міської ради Одеського району Одеської області та об'єктами життєзабезпечення населення  Чорноморської міської територіальної громади в період дії правового режиму воєнного стану</t>
  </si>
  <si>
    <t>Оплата послуг радіочастотного каналу з використанням стаціонарної радіостанції</t>
  </si>
  <si>
    <t>Оплата послуг радіозв'язку</t>
  </si>
  <si>
    <t>Всього по п. 5</t>
  </si>
  <si>
    <t>Забезпечення роботи систем та засобів оповіщення та інформування населення, придбання запчастин та матеріалів для їх ремонту та модернізації, оплата послуг з їх впровадження (встановлення), ремонту та технічного обслуговування</t>
  </si>
  <si>
    <t>6.</t>
  </si>
  <si>
    <t>7.</t>
  </si>
  <si>
    <t>Встановлення сирени оповіщення "Повітряна тривога" та автономної системи "Метроном"</t>
  </si>
  <si>
    <t xml:space="preserve">Матеріальне заохочення працівників комунальних підприємств, направлених для надання допомоги з усунення наслідків обстрілів в системі життєзабезпечення м.Київ </t>
  </si>
  <si>
    <t>грн</t>
  </si>
  <si>
    <t xml:space="preserve">Облаштування  та поточне утримання приміщень, які використовуються для розгортання та функціонування "Пунктів Незламності" </t>
  </si>
  <si>
    <t xml:space="preserve">Управління освіти Чорноморської міської ради
</t>
  </si>
  <si>
    <t>Здійснення заходів щодо проєктування (з урахуванням експертизи кошторисної частини проекту та коригуванням), будівництва, реконструкції, ремонту, облаштування захисних споруд цивільного захисту (сховищ, протирадіаційних укриттів), споруд подвійного призначення із захисними властивостями захисних споруд цивільного захисту, найпростіших укриттів, придбання первинних (мобільних) укриттів, ремонт та облаштування (пристосування) приміщень, які плануються до використання  з метою створення  належних і безпечних умов здобуття освіти та організації безпечного освітнього середовища в закладах загальної середньої  освіти Чорноморської міської ради  та для укриття населення</t>
  </si>
  <si>
    <t>Капітальний ремонт вентиляції (найпростішого укриття) в будівлі Чорноморського ліцею 4 Чорноморської міської ради Одеського району Одеської області, за адресою Одеська область, Одеський район, місто Чорноморськ, вулиця Захисників України, 9-А</t>
  </si>
  <si>
    <t>Реконструкція приміщення сховища в будівлі за адресою: Одеська обл., Одеський район, м. Чорноморськ, вул.1 Травня, 2/198-Н</t>
  </si>
  <si>
    <t xml:space="preserve">Малодолинська сільська адміністрація Чорноморської міської ради </t>
  </si>
  <si>
    <t>КУ "Територіальний центр соціального обслуговування (надання соціальних послуг) Чорноморської міської ради"</t>
  </si>
  <si>
    <t>Реконструкція будівлі теплодимокамери з влаштуванням протирадіаційного укриття  22 ДПРЧ 2 ДПРЗ ГУ ДСНС України в Одеській області (літера "В") за адресою: вул. Віталія Шума, буд.6-Б м. Чорноморськ Одеського району Одеської області</t>
  </si>
  <si>
    <t>Нове будівництво захисної споруди цивільного захисту подвійного призначення Чорноморського економіко - правового ліцею № 1 Чорноморської міської ради Одеського району Одеської області  за адресою: м. Чорноморськ, пров. Шкільний, 8</t>
  </si>
  <si>
    <t>Нове будівництво захисної споруди цивільного захисту подвійного призначення Чорноморського ліцею №3 Чорноморської міської ради Одеського району Одеської області за адресою: м. Чорноморськ, вул. Паркова, 10-А</t>
  </si>
  <si>
    <t>Капітальний ремонт вікон, дверей та покрівель будівель головного корпусу (літ. "А"), моргу (літ."В"), кухні (літ. "Г") КНП "Чорноморська лікарня" Чорноморської міської ради Одеського району Одеської області за адресою: вул. Віталія Шума, буд. 4, м. Чорноморськ Одеського району Одеської області, пошкоджених внаслідок збройної агресії російської федерації"</t>
  </si>
  <si>
    <t>до рішення Чорноморської міської ради</t>
  </si>
  <si>
    <t>від ____.03.2026 № _____ - VIII</t>
  </si>
  <si>
    <t xml:space="preserve">                                                              </t>
  </si>
  <si>
    <t>"Додаток 1 до Програми"</t>
  </si>
  <si>
    <t>"Додаток 2 до Програми"</t>
  </si>
  <si>
    <t>Придбання меблів, інвентарю та обладнання для облаштування найпростішого укриття Олександрівського закладу загальної середньої освіти</t>
  </si>
  <si>
    <t>Додаток 2</t>
  </si>
  <si>
    <t>Матеріальне заохочення працівників, які відповідно до розпорядчих документів, були відправлені для надання допомоги з усунення наслідків обстрілів в системі життєзабезпечення м. Києва від Чорноморської міської територіальної громади  із розрахунку  650 гривень на добу відповідно до поданої заяви (за окремим розрахунком) та розпорядження Чорноморського міського голови</t>
  </si>
  <si>
    <t xml:space="preserve"> Міської цільової  програми цивільного захисту населення і територій від надзвичайних ситуацій техногенного, природного і воєнного характеру, забезпечення пожежної безпеки на території Чорноморської міської територіальної громади на 2026 – 2030 роки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</si>
</sst>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3" x14ac:knownFonts="1">
    <font>
      <sz val="11"/>
      <color theme="1"/>
      <name val="Calibri"/>
      <family val="2"/>
      <scheme val="minor"/>
    </font>
    <font>
      <sz val="12"/>
      <color rgb="FF000000"/>
      <name val="Times New Roman"/>
      <family val="1"/>
      <charset val="204"/>
    </font>
    <font>
      <sz val="12"/>
      <color theme="1"/>
      <name val="Times New Roman"/>
      <family val="1"/>
      <charset val="204"/>
    </font>
    <font>
      <i/>
      <sz val="12"/>
      <color rgb="FF000000"/>
      <name val="Times New Roman"/>
      <family val="1"/>
      <charset val="204"/>
    </font>
    <font>
      <b/>
      <sz val="12"/>
      <color rgb="FF000000"/>
      <name val="Times New Roman"/>
      <family val="1"/>
      <charset val="204"/>
    </font>
    <font>
      <b/>
      <sz val="12"/>
      <color theme="1"/>
      <name val="Times New Roman"/>
      <family val="1"/>
      <charset val="204"/>
    </font>
    <font>
      <sz val="10"/>
      <color rgb="FF000000"/>
      <name val="Times New Roman"/>
      <family val="1"/>
      <charset val="204"/>
    </font>
    <font>
      <sz val="10"/>
      <color theme="1"/>
      <name val="Times New Roman"/>
      <family val="1"/>
      <charset val="204"/>
    </font>
    <font>
      <sz val="11"/>
      <color theme="1"/>
      <name val="Times New Roman"/>
      <family val="1"/>
      <charset val="204"/>
    </font>
    <font>
      <sz val="11"/>
      <color rgb="FF000000"/>
      <name val="Times New Roman"/>
      <family val="1"/>
      <charset val="204"/>
    </font>
    <font>
      <b/>
      <sz val="11"/>
      <color theme="1"/>
      <name val="Times New Roman"/>
      <family val="1"/>
      <charset val="204"/>
    </font>
    <font>
      <i/>
      <sz val="11"/>
      <color theme="1"/>
      <name val="Calibri"/>
      <family val="2"/>
      <scheme val="minor"/>
    </font>
    <font>
      <sz val="11"/>
      <name val="Times New Roman"/>
      <family val="1"/>
      <charset val="204"/>
    </font>
  </fonts>
  <fills count="4">
    <fill>
      <patternFill patternType="none"/>
    </fill>
    <fill>
      <patternFill patternType="gray125"/>
    </fill>
    <fill>
      <patternFill patternType="solid">
        <fgColor rgb="FFFFFFFF"/>
        <bgColor indexed="64"/>
      </patternFill>
    </fill>
    <fill>
      <patternFill patternType="solid">
        <fgColor theme="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style="thin">
        <color indexed="64"/>
      </right>
      <top/>
      <bottom/>
      <diagonal/>
    </border>
  </borders>
  <cellStyleXfs count="1">
    <xf numFmtId="0" fontId="0" fillId="0" borderId="0"/>
  </cellStyleXfs>
  <cellXfs count="61">
    <xf numFmtId="0" fontId="0" fillId="0" borderId="0" xfId="0"/>
    <xf numFmtId="0" fontId="6" fillId="0" borderId="0" xfId="0" applyFont="1" applyAlignment="1">
      <alignment horizontal="center" vertical="center"/>
    </xf>
    <xf numFmtId="0" fontId="1" fillId="0" borderId="1" xfId="0" applyFont="1" applyBorder="1" applyAlignment="1">
      <alignment horizontal="justify" vertical="center" wrapText="1"/>
    </xf>
    <xf numFmtId="0" fontId="8" fillId="0" borderId="0" xfId="0" applyFont="1"/>
    <xf numFmtId="0" fontId="8" fillId="0" borderId="0" xfId="0" applyFont="1" applyAlignment="1">
      <alignment horizontal="right"/>
    </xf>
    <xf numFmtId="0" fontId="7" fillId="0" borderId="0" xfId="0" applyFont="1" applyAlignment="1">
      <alignment horizontal="justify" vertical="center"/>
    </xf>
    <xf numFmtId="0" fontId="7" fillId="0" borderId="0" xfId="0" applyFont="1"/>
    <xf numFmtId="4" fontId="9" fillId="2" borderId="1" xfId="0" applyNumberFormat="1" applyFont="1" applyFill="1" applyBorder="1" applyAlignment="1">
      <alignment horizontal="center" vertical="center" wrapText="1"/>
    </xf>
    <xf numFmtId="0" fontId="8" fillId="0" borderId="0" xfId="0" applyFont="1" applyAlignment="1">
      <alignment vertical="center" wrapText="1"/>
    </xf>
    <xf numFmtId="0" fontId="1" fillId="0" borderId="1" xfId="0" applyFont="1" applyBorder="1" applyAlignment="1">
      <alignment horizontal="center" vertical="center" wrapText="1"/>
    </xf>
    <xf numFmtId="0" fontId="1" fillId="0" borderId="1" xfId="0" applyFont="1" applyBorder="1" applyAlignment="1">
      <alignment horizontal="left" vertical="center" wrapText="1"/>
    </xf>
    <xf numFmtId="0" fontId="9" fillId="2" borderId="1" xfId="0" applyFont="1" applyFill="1" applyBorder="1" applyAlignment="1">
      <alignment vertical="center" wrapText="1"/>
    </xf>
    <xf numFmtId="0" fontId="2" fillId="0" borderId="0" xfId="0" applyFont="1" applyAlignment="1">
      <alignment horizontal="left" wrapText="1"/>
    </xf>
    <xf numFmtId="2" fontId="1" fillId="0" borderId="1" xfId="0" applyNumberFormat="1" applyFont="1" applyBorder="1" applyAlignment="1">
      <alignment vertical="center" wrapText="1"/>
    </xf>
    <xf numFmtId="4" fontId="1" fillId="0" borderId="1" xfId="0" applyNumberFormat="1" applyFont="1" applyBorder="1" applyAlignment="1">
      <alignment horizontal="center" vertical="center" wrapText="1"/>
    </xf>
    <xf numFmtId="164" fontId="1" fillId="0" borderId="1" xfId="0" applyNumberFormat="1" applyFont="1" applyBorder="1" applyAlignment="1">
      <alignment vertical="center" wrapText="1"/>
    </xf>
    <xf numFmtId="4" fontId="1" fillId="0" borderId="1" xfId="0" applyNumberFormat="1" applyFont="1" applyBorder="1" applyAlignment="1">
      <alignment vertical="center" wrapText="1"/>
    </xf>
    <xf numFmtId="0" fontId="11" fillId="0" borderId="0" xfId="0" applyFont="1"/>
    <xf numFmtId="0" fontId="8" fillId="0" borderId="1" xfId="0" applyFont="1" applyBorder="1" applyAlignment="1">
      <alignment horizontal="left" vertical="center" wrapText="1"/>
    </xf>
    <xf numFmtId="0" fontId="9" fillId="2" borderId="1" xfId="0" applyFont="1" applyFill="1" applyBorder="1" applyAlignment="1">
      <alignment horizontal="center" vertical="center" wrapText="1"/>
    </xf>
    <xf numFmtId="0" fontId="8" fillId="3" borderId="1" xfId="0" applyFont="1" applyFill="1" applyBorder="1" applyAlignment="1">
      <alignment horizontal="left" vertical="center" wrapText="1"/>
    </xf>
    <xf numFmtId="0" fontId="9" fillId="2" borderId="6" xfId="0" applyFont="1" applyFill="1" applyBorder="1" applyAlignment="1">
      <alignment horizontal="center" vertical="center" wrapText="1"/>
    </xf>
    <xf numFmtId="0" fontId="9" fillId="2" borderId="6" xfId="0" applyFont="1" applyFill="1" applyBorder="1" applyAlignment="1">
      <alignment horizontal="left" vertical="center" wrapText="1"/>
    </xf>
    <xf numFmtId="0" fontId="12" fillId="3" borderId="1" xfId="0" applyFont="1" applyFill="1" applyBorder="1" applyAlignment="1">
      <alignment vertical="center" wrapText="1"/>
    </xf>
    <xf numFmtId="4" fontId="9" fillId="0" borderId="1" xfId="0" applyNumberFormat="1" applyFont="1" applyBorder="1" applyAlignment="1">
      <alignment horizontal="center" vertical="center" wrapText="1"/>
    </xf>
    <xf numFmtId="49" fontId="12" fillId="3" borderId="1" xfId="0" applyNumberFormat="1" applyFont="1" applyFill="1" applyBorder="1" applyAlignment="1">
      <alignment horizontal="left" vertical="center" wrapText="1"/>
    </xf>
    <xf numFmtId="4" fontId="10" fillId="0" borderId="1" xfId="0" applyNumberFormat="1" applyFont="1" applyBorder="1" applyAlignment="1">
      <alignment horizontal="center"/>
    </xf>
    <xf numFmtId="0" fontId="12" fillId="2" borderId="1" xfId="0" applyFont="1" applyFill="1" applyBorder="1" applyAlignment="1">
      <alignment vertical="center" wrapText="1"/>
    </xf>
    <xf numFmtId="0" fontId="9" fillId="2" borderId="2" xfId="0" applyFont="1" applyFill="1" applyBorder="1" applyAlignment="1">
      <alignment vertical="center" wrapText="1"/>
    </xf>
    <xf numFmtId="0" fontId="12" fillId="3" borderId="1" xfId="0" applyFont="1" applyFill="1" applyBorder="1" applyAlignment="1">
      <alignment horizontal="left" vertical="center" wrapText="1"/>
    </xf>
    <xf numFmtId="0" fontId="7" fillId="0" borderId="0" xfId="0" applyFont="1" applyAlignment="1">
      <alignment horizontal="left" vertical="center"/>
    </xf>
    <xf numFmtId="0" fontId="2" fillId="0" borderId="0" xfId="0" applyFont="1" applyAlignment="1">
      <alignment horizontal="left" wrapText="1"/>
    </xf>
    <xf numFmtId="0" fontId="2" fillId="0" borderId="0" xfId="0" applyFont="1" applyAlignment="1">
      <alignment horizontal="center" wrapText="1"/>
    </xf>
    <xf numFmtId="0" fontId="5" fillId="0" borderId="0" xfId="0" applyFont="1" applyAlignment="1">
      <alignment horizontal="center"/>
    </xf>
    <xf numFmtId="0" fontId="1" fillId="0" borderId="1" xfId="0" applyFont="1" applyBorder="1" applyAlignment="1">
      <alignment horizontal="center" vertical="center" wrapText="1"/>
    </xf>
    <xf numFmtId="0" fontId="4" fillId="0" borderId="0" xfId="0" applyFont="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3" fillId="0" borderId="7" xfId="0" applyFont="1" applyBorder="1" applyAlignment="1">
      <alignment horizontal="left" vertical="center" wrapText="1"/>
    </xf>
    <xf numFmtId="0" fontId="10" fillId="0" borderId="0" xfId="0" applyFont="1" applyAlignment="1">
      <alignment horizontal="center" vertical="center"/>
    </xf>
    <xf numFmtId="0" fontId="10" fillId="0" borderId="0" xfId="0" applyFont="1" applyAlignment="1">
      <alignment horizontal="center" vertical="top"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8" fillId="3" borderId="5" xfId="0" applyFont="1" applyFill="1" applyBorder="1" applyAlignment="1">
      <alignment horizontal="left" vertical="center" wrapText="1"/>
    </xf>
    <xf numFmtId="0" fontId="8" fillId="3" borderId="6" xfId="0" applyFont="1" applyFill="1" applyBorder="1" applyAlignment="1">
      <alignment horizontal="left" vertical="center" wrapText="1"/>
    </xf>
    <xf numFmtId="49" fontId="12" fillId="3" borderId="5" xfId="0" applyNumberFormat="1" applyFont="1" applyFill="1" applyBorder="1" applyAlignment="1">
      <alignment horizontal="left" vertical="center" wrapText="1"/>
    </xf>
    <xf numFmtId="49" fontId="12" fillId="3" borderId="6" xfId="0" applyNumberFormat="1" applyFont="1" applyFill="1" applyBorder="1" applyAlignment="1">
      <alignment horizontal="left" vertical="center" wrapText="1"/>
    </xf>
    <xf numFmtId="0" fontId="8" fillId="0" borderId="5" xfId="0" applyFont="1" applyBorder="1" applyAlignment="1">
      <alignment horizontal="left" vertical="center" wrapText="1"/>
    </xf>
    <xf numFmtId="0" fontId="8" fillId="0" borderId="6" xfId="0" applyFont="1" applyBorder="1" applyAlignment="1">
      <alignment horizontal="left" vertical="center" wrapText="1"/>
    </xf>
    <xf numFmtId="0" fontId="10" fillId="0" borderId="2" xfId="0" applyFont="1" applyBorder="1" applyAlignment="1">
      <alignment horizontal="center"/>
    </xf>
    <xf numFmtId="0" fontId="10" fillId="0" borderId="3" xfId="0" applyFont="1" applyBorder="1" applyAlignment="1">
      <alignment horizontal="center"/>
    </xf>
    <xf numFmtId="0" fontId="10" fillId="0" borderId="4" xfId="0" applyFont="1" applyBorder="1" applyAlignment="1">
      <alignment horizontal="center"/>
    </xf>
  </cellXfs>
  <cellStyles count="1">
    <cellStyle name="Звичайний"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Офіс">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Офіс">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26"/>
  <sheetViews>
    <sheetView view="pageBreakPreview" zoomScaleNormal="100" zoomScaleSheetLayoutView="100" workbookViewId="0">
      <selection activeCell="B11" sqref="B11:F11"/>
    </sheetView>
  </sheetViews>
  <sheetFormatPr defaultRowHeight="14.4" x14ac:dyDescent="0.3"/>
  <cols>
    <col min="1" max="1" width="48.5546875" customWidth="1"/>
    <col min="2" max="2" width="14.33203125" customWidth="1"/>
    <col min="3" max="3" width="11.33203125" customWidth="1"/>
    <col min="4" max="5" width="12.5546875" customWidth="1"/>
    <col min="6" max="6" width="11.88671875" customWidth="1"/>
    <col min="7" max="7" width="17.33203125" customWidth="1"/>
  </cols>
  <sheetData>
    <row r="1" spans="1:22" s="3" customFormat="1" ht="13.8" x14ac:dyDescent="0.25">
      <c r="E1" s="6" t="s">
        <v>14</v>
      </c>
    </row>
    <row r="2" spans="1:22" s="3" customFormat="1" ht="13.8" x14ac:dyDescent="0.25">
      <c r="E2" s="6" t="s">
        <v>93</v>
      </c>
    </row>
    <row r="3" spans="1:22" s="3" customFormat="1" ht="13.8" x14ac:dyDescent="0.25">
      <c r="E3" s="6" t="s">
        <v>94</v>
      </c>
    </row>
    <row r="4" spans="1:22" s="3" customFormat="1" ht="13.8" x14ac:dyDescent="0.25">
      <c r="E4" s="30" t="s">
        <v>96</v>
      </c>
      <c r="F4" s="30"/>
    </row>
    <row r="5" spans="1:22" s="3" customFormat="1" ht="14.25" customHeight="1" x14ac:dyDescent="0.25">
      <c r="E5" s="6"/>
      <c r="V5" s="5" t="s">
        <v>10</v>
      </c>
    </row>
    <row r="6" spans="1:22" ht="14.25" customHeight="1" x14ac:dyDescent="0.3">
      <c r="A6" s="33"/>
      <c r="B6" s="33"/>
      <c r="C6" s="33"/>
      <c r="D6" s="33"/>
      <c r="E6" s="33"/>
      <c r="F6" s="33"/>
      <c r="G6" s="33"/>
      <c r="V6" s="5"/>
    </row>
    <row r="7" spans="1:22" ht="76.5" customHeight="1" x14ac:dyDescent="0.3">
      <c r="A7" s="35" t="s">
        <v>24</v>
      </c>
      <c r="B7" s="35"/>
      <c r="C7" s="35"/>
      <c r="D7" s="35"/>
      <c r="E7" s="35"/>
      <c r="F7" s="35"/>
      <c r="G7" s="35"/>
    </row>
    <row r="8" spans="1:22" ht="7.5" customHeight="1" x14ac:dyDescent="0.3">
      <c r="A8" s="1"/>
      <c r="B8" s="3"/>
      <c r="C8" s="3"/>
      <c r="D8" s="3"/>
      <c r="E8" s="3"/>
      <c r="F8" s="3"/>
      <c r="G8" s="3"/>
    </row>
    <row r="9" spans="1:22" x14ac:dyDescent="0.3">
      <c r="A9" s="3"/>
      <c r="B9" s="3"/>
      <c r="C9" s="3"/>
      <c r="D9" s="3"/>
      <c r="E9" s="3"/>
      <c r="F9" s="3"/>
      <c r="G9" s="4" t="s">
        <v>81</v>
      </c>
    </row>
    <row r="10" spans="1:22" ht="30" customHeight="1" x14ac:dyDescent="0.3">
      <c r="A10" s="34" t="s">
        <v>15</v>
      </c>
      <c r="B10" s="36" t="s">
        <v>16</v>
      </c>
      <c r="C10" s="37"/>
      <c r="D10" s="37"/>
      <c r="E10" s="37"/>
      <c r="F10" s="37"/>
      <c r="G10" s="34" t="s">
        <v>17</v>
      </c>
    </row>
    <row r="11" spans="1:22" ht="15.6" x14ac:dyDescent="0.3">
      <c r="A11" s="34"/>
      <c r="B11" s="36" t="s">
        <v>0</v>
      </c>
      <c r="C11" s="37"/>
      <c r="D11" s="37"/>
      <c r="E11" s="37"/>
      <c r="F11" s="37"/>
      <c r="G11" s="34"/>
    </row>
    <row r="12" spans="1:22" ht="15.75" customHeight="1" x14ac:dyDescent="0.3">
      <c r="A12" s="34"/>
      <c r="B12" s="9" t="s">
        <v>21</v>
      </c>
      <c r="C12" s="9" t="s">
        <v>26</v>
      </c>
      <c r="D12" s="9" t="s">
        <v>27</v>
      </c>
      <c r="E12" s="9" t="s">
        <v>28</v>
      </c>
      <c r="F12" s="9" t="s">
        <v>29</v>
      </c>
      <c r="G12" s="34"/>
    </row>
    <row r="13" spans="1:22" ht="24" customHeight="1" x14ac:dyDescent="0.3">
      <c r="A13" s="2" t="s">
        <v>1</v>
      </c>
      <c r="B13" s="16">
        <f>B14+B16+B18</f>
        <v>91157503.210000008</v>
      </c>
      <c r="C13" s="13">
        <f>C14+C15+C16+C17+C18</f>
        <v>0</v>
      </c>
      <c r="D13" s="13">
        <f>D14+D15+D16+D17+D18</f>
        <v>0</v>
      </c>
      <c r="E13" s="13">
        <f>E14+E15+E16+E17+E18</f>
        <v>0</v>
      </c>
      <c r="F13" s="13">
        <f>F14+F15+F16+F17+F18</f>
        <v>0</v>
      </c>
      <c r="G13" s="14">
        <f>B13+C13+F13</f>
        <v>91157503.210000008</v>
      </c>
    </row>
    <row r="14" spans="1:22" ht="15.6" x14ac:dyDescent="0.3">
      <c r="A14" s="2" t="s">
        <v>2</v>
      </c>
      <c r="B14" s="16">
        <v>49573954.5</v>
      </c>
      <c r="C14" s="15"/>
      <c r="D14" s="15"/>
      <c r="E14" s="15"/>
      <c r="F14" s="15"/>
      <c r="G14" s="14">
        <f>B14+C14+F14</f>
        <v>49573954.5</v>
      </c>
    </row>
    <row r="15" spans="1:22" ht="15.6" x14ac:dyDescent="0.3">
      <c r="A15" s="2" t="s">
        <v>3</v>
      </c>
      <c r="B15" s="16"/>
      <c r="C15" s="15"/>
      <c r="D15" s="15"/>
      <c r="E15" s="15"/>
      <c r="F15" s="15"/>
      <c r="G15" s="14"/>
    </row>
    <row r="16" spans="1:22" ht="31.2" x14ac:dyDescent="0.3">
      <c r="A16" s="10" t="s">
        <v>6</v>
      </c>
      <c r="B16" s="16">
        <f>37254098.71-64050-606500</f>
        <v>36583548.710000001</v>
      </c>
      <c r="C16" s="16">
        <v>0</v>
      </c>
      <c r="D16" s="16">
        <v>0</v>
      </c>
      <c r="E16" s="16">
        <v>0</v>
      </c>
      <c r="F16" s="16">
        <v>0</v>
      </c>
      <c r="G16" s="14">
        <f>B16+C16+F16</f>
        <v>36583548.710000001</v>
      </c>
    </row>
    <row r="17" spans="1:7" ht="15.6" x14ac:dyDescent="0.3">
      <c r="A17" s="2" t="s">
        <v>4</v>
      </c>
      <c r="B17" s="16" t="s">
        <v>95</v>
      </c>
      <c r="C17" s="15"/>
      <c r="D17" s="15"/>
      <c r="E17" s="15"/>
      <c r="F17" s="15"/>
      <c r="G17" s="14"/>
    </row>
    <row r="18" spans="1:7" ht="15.6" x14ac:dyDescent="0.3">
      <c r="A18" s="2" t="s">
        <v>5</v>
      </c>
      <c r="B18" s="16">
        <v>5000000</v>
      </c>
      <c r="C18" s="15"/>
      <c r="D18" s="15"/>
      <c r="E18" s="15"/>
      <c r="F18" s="15"/>
      <c r="G18" s="14">
        <f t="shared" ref="G18" si="0">B18+C18+F18</f>
        <v>5000000</v>
      </c>
    </row>
    <row r="19" spans="1:7" s="17" customFormat="1" ht="15.6" x14ac:dyDescent="0.3">
      <c r="A19" s="38" t="s">
        <v>30</v>
      </c>
      <c r="B19" s="38"/>
      <c r="C19" s="38"/>
      <c r="D19" s="38"/>
      <c r="E19" s="38"/>
      <c r="F19" s="38"/>
      <c r="G19" s="38"/>
    </row>
    <row r="20" spans="1:7" x14ac:dyDescent="0.3">
      <c r="A20" s="3"/>
      <c r="B20" s="3"/>
      <c r="C20" s="3"/>
      <c r="D20" s="3"/>
      <c r="E20" s="3"/>
      <c r="F20" s="3"/>
      <c r="G20" s="3"/>
    </row>
    <row r="21" spans="1:7" ht="34.5" customHeight="1" x14ac:dyDescent="0.3">
      <c r="A21" s="31" t="s">
        <v>25</v>
      </c>
      <c r="B21" s="31"/>
      <c r="C21" s="31"/>
      <c r="D21" s="12"/>
      <c r="E21" s="12"/>
      <c r="F21" s="32" t="s">
        <v>23</v>
      </c>
      <c r="G21" s="32"/>
    </row>
    <row r="22" spans="1:7" x14ac:dyDescent="0.3">
      <c r="A22" s="3"/>
      <c r="B22" s="3"/>
      <c r="C22" s="3"/>
      <c r="D22" s="3"/>
      <c r="E22" s="3"/>
      <c r="F22" s="3"/>
      <c r="G22" s="3"/>
    </row>
    <row r="26" spans="1:7" ht="14.25" customHeight="1" x14ac:dyDescent="0.3"/>
  </sheetData>
  <mergeCells count="10">
    <mergeCell ref="E4:F4"/>
    <mergeCell ref="A21:C21"/>
    <mergeCell ref="F21:G21"/>
    <mergeCell ref="A6:G6"/>
    <mergeCell ref="A10:A12"/>
    <mergeCell ref="G10:G12"/>
    <mergeCell ref="A7:G7"/>
    <mergeCell ref="B10:F10"/>
    <mergeCell ref="B11:F11"/>
    <mergeCell ref="A19:G19"/>
  </mergeCells>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54"/>
  <sheetViews>
    <sheetView tabSelected="1" view="pageBreakPreview" topLeftCell="A40" zoomScaleNormal="100" zoomScaleSheetLayoutView="100" workbookViewId="0">
      <selection activeCell="D2" sqref="D2"/>
    </sheetView>
  </sheetViews>
  <sheetFormatPr defaultRowHeight="14.4" x14ac:dyDescent="0.3"/>
  <cols>
    <col min="1" max="1" width="4.6640625" customWidth="1"/>
    <col min="2" max="2" width="38.6640625" customWidth="1"/>
    <col min="3" max="3" width="36.44140625" customWidth="1"/>
    <col min="4" max="4" width="11.6640625" customWidth="1"/>
    <col min="5" max="5" width="26.33203125" customWidth="1"/>
    <col min="6" max="6" width="23.109375" customWidth="1"/>
    <col min="7" max="7" width="15.33203125" customWidth="1"/>
    <col min="8" max="10" width="15.109375" customWidth="1"/>
    <col min="11" max="11" width="14.5546875" customWidth="1"/>
  </cols>
  <sheetData>
    <row r="1" spans="1:11" x14ac:dyDescent="0.3">
      <c r="I1" s="6" t="s">
        <v>99</v>
      </c>
    </row>
    <row r="2" spans="1:11" x14ac:dyDescent="0.3">
      <c r="I2" s="6" t="s">
        <v>93</v>
      </c>
    </row>
    <row r="3" spans="1:11" x14ac:dyDescent="0.3">
      <c r="I3" s="6" t="s">
        <v>94</v>
      </c>
    </row>
    <row r="4" spans="1:11" x14ac:dyDescent="0.3">
      <c r="A4" s="3"/>
      <c r="B4" s="3"/>
      <c r="C4" s="3"/>
      <c r="D4" s="3"/>
      <c r="E4" s="3"/>
      <c r="F4" s="3"/>
      <c r="G4" s="3"/>
      <c r="H4" s="3"/>
      <c r="I4" s="6" t="s">
        <v>97</v>
      </c>
      <c r="J4" s="3"/>
      <c r="K4" s="3"/>
    </row>
    <row r="5" spans="1:11" x14ac:dyDescent="0.3">
      <c r="A5" s="3"/>
      <c r="B5" s="3"/>
      <c r="C5" s="3"/>
      <c r="D5" s="3"/>
      <c r="E5" s="3"/>
      <c r="F5" s="3"/>
      <c r="G5" s="3"/>
      <c r="H5" s="3"/>
      <c r="I5" s="3"/>
      <c r="J5" s="3"/>
      <c r="K5" s="3"/>
    </row>
    <row r="6" spans="1:11" ht="15" customHeight="1" x14ac:dyDescent="0.3">
      <c r="A6" s="39" t="s">
        <v>13</v>
      </c>
      <c r="B6" s="39"/>
      <c r="C6" s="39"/>
      <c r="D6" s="39"/>
      <c r="E6" s="39"/>
      <c r="F6" s="39"/>
      <c r="G6" s="39"/>
      <c r="H6" s="39"/>
      <c r="I6" s="39"/>
      <c r="J6" s="39"/>
      <c r="K6" s="39"/>
    </row>
    <row r="7" spans="1:11" ht="30.6" customHeight="1" x14ac:dyDescent="0.3">
      <c r="A7" s="40" t="s">
        <v>101</v>
      </c>
      <c r="B7" s="40"/>
      <c r="C7" s="40"/>
      <c r="D7" s="40"/>
      <c r="E7" s="40"/>
      <c r="F7" s="40"/>
      <c r="G7" s="40"/>
      <c r="H7" s="40"/>
      <c r="I7" s="40"/>
      <c r="J7" s="40"/>
      <c r="K7" s="40"/>
    </row>
    <row r="8" spans="1:11" ht="8.25" customHeight="1" x14ac:dyDescent="0.3">
      <c r="A8" s="3"/>
      <c r="B8" s="3"/>
      <c r="C8" s="3"/>
      <c r="D8" s="3"/>
      <c r="E8" s="3"/>
      <c r="F8" s="3"/>
      <c r="G8" s="3"/>
      <c r="H8" s="3"/>
      <c r="I8" s="3"/>
      <c r="J8" s="3"/>
      <c r="K8" s="3"/>
    </row>
    <row r="9" spans="1:11" ht="61.5" customHeight="1" x14ac:dyDescent="0.3">
      <c r="A9" s="44" t="s">
        <v>20</v>
      </c>
      <c r="B9" s="44" t="s">
        <v>22</v>
      </c>
      <c r="C9" s="44" t="s">
        <v>18</v>
      </c>
      <c r="D9" s="44" t="s">
        <v>7</v>
      </c>
      <c r="E9" s="44" t="s">
        <v>8</v>
      </c>
      <c r="F9" s="44" t="s">
        <v>9</v>
      </c>
      <c r="G9" s="41" t="s">
        <v>36</v>
      </c>
      <c r="H9" s="42"/>
      <c r="I9" s="42"/>
      <c r="J9" s="42"/>
      <c r="K9" s="43"/>
    </row>
    <row r="10" spans="1:11" ht="39.75" customHeight="1" x14ac:dyDescent="0.3">
      <c r="A10" s="45"/>
      <c r="B10" s="45"/>
      <c r="C10" s="45"/>
      <c r="D10" s="45"/>
      <c r="E10" s="45"/>
      <c r="F10" s="45"/>
      <c r="G10" s="9" t="s">
        <v>21</v>
      </c>
      <c r="H10" s="9" t="s">
        <v>26</v>
      </c>
      <c r="I10" s="9" t="s">
        <v>27</v>
      </c>
      <c r="J10" s="9" t="s">
        <v>28</v>
      </c>
      <c r="K10" s="9" t="s">
        <v>29</v>
      </c>
    </row>
    <row r="11" spans="1:11" ht="176.4" customHeight="1" x14ac:dyDescent="0.3">
      <c r="A11" s="21" t="s">
        <v>11</v>
      </c>
      <c r="B11" s="22" t="s">
        <v>31</v>
      </c>
      <c r="C11" s="23" t="s">
        <v>32</v>
      </c>
      <c r="D11" s="46" t="s">
        <v>33</v>
      </c>
      <c r="E11" s="46" t="s">
        <v>34</v>
      </c>
      <c r="F11" s="21" t="s">
        <v>39</v>
      </c>
      <c r="G11" s="24">
        <v>209000</v>
      </c>
      <c r="H11" s="24"/>
      <c r="I11" s="24"/>
      <c r="J11" s="24"/>
      <c r="K11" s="24"/>
    </row>
    <row r="12" spans="1:11" ht="41.4" x14ac:dyDescent="0.3">
      <c r="A12" s="21"/>
      <c r="B12" s="21"/>
      <c r="C12" s="23" t="s">
        <v>35</v>
      </c>
      <c r="D12" s="47"/>
      <c r="E12" s="47"/>
      <c r="F12" s="21"/>
      <c r="G12" s="24">
        <v>950000</v>
      </c>
      <c r="H12" s="24"/>
      <c r="I12" s="24"/>
      <c r="J12" s="24"/>
      <c r="K12" s="24"/>
    </row>
    <row r="13" spans="1:11" ht="46.2" customHeight="1" x14ac:dyDescent="0.3">
      <c r="A13" s="21"/>
      <c r="B13" s="21"/>
      <c r="C13" s="23" t="s">
        <v>37</v>
      </c>
      <c r="D13" s="47"/>
      <c r="E13" s="47"/>
      <c r="F13" s="21"/>
      <c r="G13" s="24">
        <v>33000</v>
      </c>
      <c r="H13" s="24"/>
      <c r="I13" s="24"/>
      <c r="J13" s="24"/>
      <c r="K13" s="24"/>
    </row>
    <row r="14" spans="1:11" ht="41.4" x14ac:dyDescent="0.3">
      <c r="A14" s="21"/>
      <c r="B14" s="21"/>
      <c r="C14" s="23" t="s">
        <v>38</v>
      </c>
      <c r="D14" s="47"/>
      <c r="E14" s="47"/>
      <c r="F14" s="21"/>
      <c r="G14" s="24">
        <v>198000</v>
      </c>
      <c r="H14" s="24"/>
      <c r="I14" s="24"/>
      <c r="J14" s="24"/>
      <c r="K14" s="24"/>
    </row>
    <row r="15" spans="1:11" ht="96.6" x14ac:dyDescent="0.3">
      <c r="A15" s="21"/>
      <c r="B15" s="21"/>
      <c r="C15" s="23" t="s">
        <v>89</v>
      </c>
      <c r="D15" s="48"/>
      <c r="E15" s="48"/>
      <c r="F15" s="21"/>
      <c r="G15" s="24">
        <v>610000</v>
      </c>
      <c r="H15" s="24"/>
      <c r="I15" s="24"/>
      <c r="J15" s="24"/>
      <c r="K15" s="24"/>
    </row>
    <row r="16" spans="1:11" ht="19.95" customHeight="1" x14ac:dyDescent="0.3">
      <c r="A16" s="49" t="s">
        <v>40</v>
      </c>
      <c r="B16" s="50"/>
      <c r="C16" s="50"/>
      <c r="D16" s="50"/>
      <c r="E16" s="50"/>
      <c r="F16" s="51"/>
      <c r="G16" s="24">
        <f>G11+G12+G13+G14+G15</f>
        <v>2000000</v>
      </c>
      <c r="H16" s="24">
        <f>H11+H12+H13+H14+H15</f>
        <v>0</v>
      </c>
      <c r="I16" s="24">
        <f>I11+I12+I13+I14+I15</f>
        <v>0</v>
      </c>
      <c r="J16" s="24">
        <f>J11+J12+J13+J14+J15</f>
        <v>0</v>
      </c>
      <c r="K16" s="24">
        <f>K11+K12+K13+K14+K15</f>
        <v>0</v>
      </c>
    </row>
    <row r="17" spans="1:11" ht="276" x14ac:dyDescent="0.3">
      <c r="A17" s="11" t="s">
        <v>41</v>
      </c>
      <c r="B17" s="11" t="s">
        <v>84</v>
      </c>
      <c r="C17" s="18" t="s">
        <v>42</v>
      </c>
      <c r="D17" s="19">
        <v>2026</v>
      </c>
      <c r="E17" s="19" t="s">
        <v>83</v>
      </c>
      <c r="F17" s="21" t="s">
        <v>39</v>
      </c>
      <c r="G17" s="7">
        <f>4821190-606500</f>
        <v>4214690</v>
      </c>
      <c r="H17" s="7"/>
      <c r="I17" s="7"/>
      <c r="J17" s="7"/>
      <c r="K17" s="7"/>
    </row>
    <row r="18" spans="1:11" ht="96.6" x14ac:dyDescent="0.3">
      <c r="A18" s="11"/>
      <c r="B18" s="11"/>
      <c r="C18" s="18" t="s">
        <v>85</v>
      </c>
      <c r="D18" s="19">
        <v>2026</v>
      </c>
      <c r="E18" s="19" t="s">
        <v>83</v>
      </c>
      <c r="F18" s="21" t="s">
        <v>39</v>
      </c>
      <c r="G18" s="7">
        <v>1873560</v>
      </c>
      <c r="H18" s="7"/>
      <c r="I18" s="7"/>
      <c r="J18" s="7"/>
      <c r="K18" s="7"/>
    </row>
    <row r="19" spans="1:11" ht="81.75" customHeight="1" x14ac:dyDescent="0.3">
      <c r="A19" s="11"/>
      <c r="B19" s="11"/>
      <c r="C19" s="25" t="s">
        <v>98</v>
      </c>
      <c r="D19" s="19">
        <v>2026</v>
      </c>
      <c r="E19" s="19" t="s">
        <v>83</v>
      </c>
      <c r="F19" s="21" t="s">
        <v>39</v>
      </c>
      <c r="G19" s="7">
        <v>1300000</v>
      </c>
      <c r="H19" s="7"/>
      <c r="I19" s="7"/>
      <c r="J19" s="7"/>
      <c r="K19" s="7"/>
    </row>
    <row r="20" spans="1:11" ht="55.2" x14ac:dyDescent="0.3">
      <c r="A20" s="11"/>
      <c r="B20" s="11"/>
      <c r="C20" s="25" t="s">
        <v>43</v>
      </c>
      <c r="D20" s="19" t="s">
        <v>33</v>
      </c>
      <c r="E20" s="19" t="s">
        <v>83</v>
      </c>
      <c r="F20" s="21" t="s">
        <v>39</v>
      </c>
      <c r="G20" s="7">
        <v>667550</v>
      </c>
      <c r="H20" s="7"/>
      <c r="I20" s="7"/>
      <c r="J20" s="7"/>
      <c r="K20" s="7"/>
    </row>
    <row r="21" spans="1:11" ht="144" customHeight="1" x14ac:dyDescent="0.3">
      <c r="A21" s="11"/>
      <c r="B21" s="11"/>
      <c r="C21" s="20" t="s">
        <v>90</v>
      </c>
      <c r="D21" s="19" t="s">
        <v>45</v>
      </c>
      <c r="E21" s="19" t="s">
        <v>44</v>
      </c>
      <c r="F21" s="21" t="s">
        <v>39</v>
      </c>
      <c r="G21" s="7">
        <v>145916</v>
      </c>
      <c r="H21" s="7"/>
      <c r="I21" s="7"/>
      <c r="J21" s="7"/>
      <c r="K21" s="7"/>
    </row>
    <row r="22" spans="1:11" ht="69" customHeight="1" x14ac:dyDescent="0.3">
      <c r="A22" s="46"/>
      <c r="B22" s="46"/>
      <c r="C22" s="52" t="s">
        <v>91</v>
      </c>
      <c r="D22" s="46">
        <v>2026</v>
      </c>
      <c r="E22" s="46" t="s">
        <v>44</v>
      </c>
      <c r="F22" s="21" t="s">
        <v>39</v>
      </c>
      <c r="G22" s="7">
        <v>17651362</v>
      </c>
      <c r="H22" s="7"/>
      <c r="I22" s="7"/>
      <c r="J22" s="7"/>
      <c r="K22" s="7"/>
    </row>
    <row r="23" spans="1:11" ht="54.75" customHeight="1" x14ac:dyDescent="0.3">
      <c r="A23" s="48"/>
      <c r="B23" s="48"/>
      <c r="C23" s="53"/>
      <c r="D23" s="48"/>
      <c r="E23" s="48"/>
      <c r="F23" s="21" t="s">
        <v>46</v>
      </c>
      <c r="G23" s="7">
        <v>49573954.5</v>
      </c>
      <c r="H23" s="7"/>
      <c r="I23" s="7"/>
      <c r="J23" s="7"/>
      <c r="K23" s="7"/>
    </row>
    <row r="24" spans="1:11" ht="56.25" customHeight="1" x14ac:dyDescent="0.3">
      <c r="A24" s="11"/>
      <c r="B24" s="11"/>
      <c r="C24" s="54" t="s">
        <v>47</v>
      </c>
      <c r="D24" s="46">
        <v>2026</v>
      </c>
      <c r="E24" s="46" t="s">
        <v>44</v>
      </c>
      <c r="F24" s="21" t="s">
        <v>39</v>
      </c>
      <c r="G24" s="7">
        <v>70000</v>
      </c>
      <c r="H24" s="7"/>
      <c r="I24" s="7"/>
      <c r="J24" s="7"/>
      <c r="K24" s="7"/>
    </row>
    <row r="25" spans="1:11" ht="55.2" x14ac:dyDescent="0.3">
      <c r="A25" s="11"/>
      <c r="B25" s="11"/>
      <c r="C25" s="55"/>
      <c r="D25" s="48"/>
      <c r="E25" s="48"/>
      <c r="F25" s="21" t="s">
        <v>48</v>
      </c>
      <c r="G25" s="7">
        <v>1634290.71</v>
      </c>
      <c r="H25" s="7"/>
      <c r="I25" s="7"/>
      <c r="J25" s="7"/>
      <c r="K25" s="7"/>
    </row>
    <row r="26" spans="1:11" ht="55.2" x14ac:dyDescent="0.3">
      <c r="A26" s="11"/>
      <c r="B26" s="11"/>
      <c r="C26" s="18" t="s">
        <v>86</v>
      </c>
      <c r="D26" s="19">
        <v>2026</v>
      </c>
      <c r="E26" s="19" t="s">
        <v>44</v>
      </c>
      <c r="F26" s="21" t="s">
        <v>39</v>
      </c>
      <c r="G26" s="7">
        <v>200000</v>
      </c>
      <c r="H26" s="7"/>
      <c r="I26" s="7"/>
      <c r="J26" s="7"/>
      <c r="K26" s="7"/>
    </row>
    <row r="27" spans="1:11" ht="69.599999999999994" customHeight="1" x14ac:dyDescent="0.3">
      <c r="A27" s="11"/>
      <c r="B27" s="11"/>
      <c r="C27" s="25" t="s">
        <v>49</v>
      </c>
      <c r="D27" s="11" t="s">
        <v>33</v>
      </c>
      <c r="E27" s="19" t="s">
        <v>65</v>
      </c>
      <c r="F27" s="21" t="s">
        <v>39</v>
      </c>
      <c r="G27" s="7">
        <v>1370000</v>
      </c>
      <c r="H27" s="7"/>
      <c r="I27" s="7"/>
      <c r="J27" s="7"/>
      <c r="K27" s="7"/>
    </row>
    <row r="28" spans="1:11" x14ac:dyDescent="0.3">
      <c r="A28" s="49" t="s">
        <v>50</v>
      </c>
      <c r="B28" s="50"/>
      <c r="C28" s="50"/>
      <c r="D28" s="50"/>
      <c r="E28" s="50"/>
      <c r="F28" s="51"/>
      <c r="G28" s="7">
        <f>G17+G18+G19+G20+G21+G22+G23+G24+G25+G26+G27</f>
        <v>78701323.209999993</v>
      </c>
      <c r="H28" s="7"/>
      <c r="I28" s="7"/>
      <c r="J28" s="7"/>
      <c r="K28" s="7"/>
    </row>
    <row r="29" spans="1:11" ht="262.2" x14ac:dyDescent="0.3">
      <c r="A29" s="11" t="s">
        <v>58</v>
      </c>
      <c r="B29" s="27" t="s">
        <v>57</v>
      </c>
      <c r="C29" s="25" t="s">
        <v>61</v>
      </c>
      <c r="D29" s="19">
        <v>2026</v>
      </c>
      <c r="E29" s="19" t="s">
        <v>51</v>
      </c>
      <c r="F29" s="21" t="s">
        <v>39</v>
      </c>
      <c r="G29" s="7">
        <v>259900</v>
      </c>
      <c r="H29" s="7"/>
      <c r="I29" s="7"/>
      <c r="J29" s="7"/>
      <c r="K29" s="7"/>
    </row>
    <row r="30" spans="1:11" ht="41.4" x14ac:dyDescent="0.3">
      <c r="A30" s="11"/>
      <c r="B30" s="11"/>
      <c r="C30" s="25" t="s">
        <v>61</v>
      </c>
      <c r="D30" s="19">
        <v>2026</v>
      </c>
      <c r="E30" s="19" t="s">
        <v>52</v>
      </c>
      <c r="F30" s="21" t="s">
        <v>39</v>
      </c>
      <c r="G30" s="7">
        <v>15000</v>
      </c>
      <c r="H30" s="7"/>
      <c r="I30" s="7"/>
      <c r="J30" s="7"/>
      <c r="K30" s="7"/>
    </row>
    <row r="31" spans="1:11" ht="41.4" x14ac:dyDescent="0.3">
      <c r="A31" s="11"/>
      <c r="B31" s="11"/>
      <c r="C31" s="25" t="s">
        <v>61</v>
      </c>
      <c r="D31" s="19">
        <v>2026</v>
      </c>
      <c r="E31" s="19" t="s">
        <v>87</v>
      </c>
      <c r="F31" s="21" t="s">
        <v>39</v>
      </c>
      <c r="G31" s="7">
        <v>13000</v>
      </c>
      <c r="H31" s="7"/>
      <c r="I31" s="7"/>
      <c r="J31" s="7"/>
      <c r="K31" s="7"/>
    </row>
    <row r="32" spans="1:11" ht="41.4" x14ac:dyDescent="0.3">
      <c r="A32" s="11"/>
      <c r="B32" s="11"/>
      <c r="C32" s="25" t="s">
        <v>61</v>
      </c>
      <c r="D32" s="19">
        <v>2026</v>
      </c>
      <c r="E32" s="19" t="s">
        <v>53</v>
      </c>
      <c r="F32" s="21" t="s">
        <v>39</v>
      </c>
      <c r="G32" s="7">
        <v>13000</v>
      </c>
      <c r="H32" s="7"/>
      <c r="I32" s="7"/>
      <c r="J32" s="7"/>
      <c r="K32" s="7"/>
    </row>
    <row r="33" spans="1:11" ht="41.4" x14ac:dyDescent="0.3">
      <c r="A33" s="11"/>
      <c r="B33" s="11"/>
      <c r="C33" s="25" t="s">
        <v>61</v>
      </c>
      <c r="D33" s="19">
        <v>2026</v>
      </c>
      <c r="E33" s="19" t="s">
        <v>54</v>
      </c>
      <c r="F33" s="21" t="s">
        <v>39</v>
      </c>
      <c r="G33" s="7">
        <v>994500</v>
      </c>
      <c r="H33" s="7"/>
      <c r="I33" s="7"/>
      <c r="J33" s="7"/>
      <c r="K33" s="7"/>
    </row>
    <row r="34" spans="1:11" ht="55.2" x14ac:dyDescent="0.3">
      <c r="A34" s="11"/>
      <c r="B34" s="11"/>
      <c r="C34" s="25" t="s">
        <v>61</v>
      </c>
      <c r="D34" s="19">
        <v>2026</v>
      </c>
      <c r="E34" s="19" t="s">
        <v>56</v>
      </c>
      <c r="F34" s="21" t="s">
        <v>39</v>
      </c>
      <c r="G34" s="7">
        <v>53500</v>
      </c>
      <c r="H34" s="7"/>
      <c r="I34" s="7"/>
      <c r="J34" s="7"/>
      <c r="K34" s="7"/>
    </row>
    <row r="35" spans="1:11" ht="69" x14ac:dyDescent="0.3">
      <c r="A35" s="11"/>
      <c r="B35" s="11"/>
      <c r="C35" s="25" t="s">
        <v>61</v>
      </c>
      <c r="D35" s="19">
        <v>2026</v>
      </c>
      <c r="E35" s="19" t="s">
        <v>55</v>
      </c>
      <c r="F35" s="21" t="s">
        <v>39</v>
      </c>
      <c r="G35" s="7">
        <v>267100</v>
      </c>
      <c r="H35" s="7"/>
      <c r="I35" s="7"/>
      <c r="J35" s="7"/>
      <c r="K35" s="7"/>
    </row>
    <row r="36" spans="1:11" ht="55.2" x14ac:dyDescent="0.3">
      <c r="A36" s="11"/>
      <c r="B36" s="11"/>
      <c r="C36" s="25" t="s">
        <v>61</v>
      </c>
      <c r="D36" s="19">
        <v>2026</v>
      </c>
      <c r="E36" s="19" t="s">
        <v>88</v>
      </c>
      <c r="F36" s="21" t="s">
        <v>39</v>
      </c>
      <c r="G36" s="7">
        <v>60000</v>
      </c>
      <c r="H36" s="7"/>
      <c r="I36" s="7"/>
      <c r="J36" s="7"/>
      <c r="K36" s="7"/>
    </row>
    <row r="37" spans="1:11" ht="41.4" x14ac:dyDescent="0.3">
      <c r="A37" s="11"/>
      <c r="B37" s="11"/>
      <c r="C37" s="25" t="s">
        <v>61</v>
      </c>
      <c r="D37" s="19">
        <v>2026</v>
      </c>
      <c r="E37" s="19" t="s">
        <v>59</v>
      </c>
      <c r="F37" s="21" t="s">
        <v>39</v>
      </c>
      <c r="G37" s="7">
        <v>65000</v>
      </c>
      <c r="H37" s="7"/>
      <c r="I37" s="7"/>
      <c r="J37" s="7"/>
      <c r="K37" s="7"/>
    </row>
    <row r="38" spans="1:11" ht="41.4" x14ac:dyDescent="0.3">
      <c r="A38" s="11"/>
      <c r="B38" s="11"/>
      <c r="C38" s="25" t="s">
        <v>60</v>
      </c>
      <c r="D38" s="19">
        <v>2026</v>
      </c>
      <c r="E38" s="19" t="s">
        <v>59</v>
      </c>
      <c r="F38" s="21" t="s">
        <v>39</v>
      </c>
      <c r="G38" s="7">
        <v>550000</v>
      </c>
      <c r="H38" s="7"/>
      <c r="I38" s="7"/>
      <c r="J38" s="7"/>
      <c r="K38" s="7"/>
    </row>
    <row r="39" spans="1:11" ht="55.2" x14ac:dyDescent="0.3">
      <c r="A39" s="28"/>
      <c r="B39" s="11"/>
      <c r="C39" s="25" t="s">
        <v>82</v>
      </c>
      <c r="D39" s="19">
        <v>2026</v>
      </c>
      <c r="E39" s="19" t="s">
        <v>66</v>
      </c>
      <c r="F39" s="21" t="s">
        <v>39</v>
      </c>
      <c r="G39" s="7">
        <v>400000</v>
      </c>
      <c r="H39" s="7"/>
      <c r="I39" s="7"/>
      <c r="J39" s="7"/>
      <c r="K39" s="7"/>
    </row>
    <row r="40" spans="1:11" x14ac:dyDescent="0.3">
      <c r="A40" s="49" t="s">
        <v>63</v>
      </c>
      <c r="B40" s="50"/>
      <c r="C40" s="50"/>
      <c r="D40" s="50"/>
      <c r="E40" s="50"/>
      <c r="F40" s="51"/>
      <c r="G40" s="7">
        <f>SUM(G29:G39)</f>
        <v>2691000</v>
      </c>
      <c r="H40" s="7"/>
      <c r="I40" s="7"/>
      <c r="J40" s="7"/>
      <c r="K40" s="7"/>
    </row>
    <row r="41" spans="1:11" ht="96.6" x14ac:dyDescent="0.3">
      <c r="A41" s="11" t="s">
        <v>64</v>
      </c>
      <c r="B41" s="11" t="s">
        <v>62</v>
      </c>
      <c r="C41" s="22" t="s">
        <v>68</v>
      </c>
      <c r="D41" s="19">
        <v>2026</v>
      </c>
      <c r="E41" s="19" t="s">
        <v>67</v>
      </c>
      <c r="F41" s="21" t="s">
        <v>39</v>
      </c>
      <c r="G41" s="7">
        <v>500000</v>
      </c>
      <c r="H41" s="7"/>
      <c r="I41" s="7"/>
      <c r="J41" s="7"/>
      <c r="K41" s="7"/>
    </row>
    <row r="42" spans="1:11" ht="110.25" customHeight="1" x14ac:dyDescent="0.3">
      <c r="A42" s="11"/>
      <c r="B42" s="11"/>
      <c r="C42" s="56" t="s">
        <v>92</v>
      </c>
      <c r="D42" s="46">
        <v>2026</v>
      </c>
      <c r="E42" s="46" t="s">
        <v>44</v>
      </c>
      <c r="F42" s="21" t="s">
        <v>39</v>
      </c>
      <c r="G42" s="7">
        <v>2050730</v>
      </c>
      <c r="H42" s="7"/>
      <c r="I42" s="7"/>
      <c r="J42" s="7"/>
      <c r="K42" s="7"/>
    </row>
    <row r="43" spans="1:11" ht="48.75" customHeight="1" x14ac:dyDescent="0.3">
      <c r="A43" s="11"/>
      <c r="B43" s="11"/>
      <c r="C43" s="57"/>
      <c r="D43" s="48"/>
      <c r="E43" s="48"/>
      <c r="F43" s="21" t="s">
        <v>69</v>
      </c>
      <c r="G43" s="7">
        <v>5000000</v>
      </c>
      <c r="H43" s="7"/>
      <c r="I43" s="7"/>
      <c r="J43" s="7"/>
      <c r="K43" s="7"/>
    </row>
    <row r="44" spans="1:11" x14ac:dyDescent="0.3">
      <c r="A44" s="49" t="s">
        <v>70</v>
      </c>
      <c r="B44" s="50"/>
      <c r="C44" s="50"/>
      <c r="D44" s="50"/>
      <c r="E44" s="50"/>
      <c r="F44" s="51"/>
      <c r="G44" s="7">
        <f>G41+G42+G43</f>
        <v>7550730</v>
      </c>
      <c r="H44" s="7"/>
      <c r="I44" s="7"/>
      <c r="J44" s="7"/>
      <c r="K44" s="7"/>
    </row>
    <row r="45" spans="1:11" ht="96.6" x14ac:dyDescent="0.3">
      <c r="A45" s="11" t="s">
        <v>71</v>
      </c>
      <c r="B45" s="29" t="s">
        <v>72</v>
      </c>
      <c r="C45" s="25" t="s">
        <v>73</v>
      </c>
      <c r="D45" s="19">
        <v>2026</v>
      </c>
      <c r="E45" s="19" t="s">
        <v>51</v>
      </c>
      <c r="F45" s="21" t="s">
        <v>39</v>
      </c>
      <c r="G45" s="7">
        <v>42000</v>
      </c>
      <c r="H45" s="7"/>
      <c r="I45" s="7"/>
      <c r="J45" s="7"/>
      <c r="K45" s="7"/>
    </row>
    <row r="46" spans="1:11" ht="41.4" x14ac:dyDescent="0.3">
      <c r="A46" s="11"/>
      <c r="B46" s="11"/>
      <c r="C46" s="25" t="s">
        <v>74</v>
      </c>
      <c r="D46" s="19">
        <v>2026</v>
      </c>
      <c r="E46" s="19" t="s">
        <v>67</v>
      </c>
      <c r="F46" s="21" t="s">
        <v>39</v>
      </c>
      <c r="G46" s="7">
        <v>30000</v>
      </c>
      <c r="H46" s="7"/>
      <c r="I46" s="7"/>
      <c r="J46" s="7"/>
      <c r="K46" s="7"/>
    </row>
    <row r="47" spans="1:11" x14ac:dyDescent="0.3">
      <c r="A47" s="49" t="s">
        <v>75</v>
      </c>
      <c r="B47" s="50"/>
      <c r="C47" s="50"/>
      <c r="D47" s="50"/>
      <c r="E47" s="50"/>
      <c r="F47" s="51"/>
      <c r="G47" s="7">
        <f>G45+G46</f>
        <v>72000</v>
      </c>
      <c r="H47" s="7"/>
      <c r="I47" s="7"/>
      <c r="J47" s="7"/>
      <c r="K47" s="7"/>
    </row>
    <row r="48" spans="1:11" ht="82.8" x14ac:dyDescent="0.3">
      <c r="A48" s="11" t="s">
        <v>77</v>
      </c>
      <c r="B48" s="29" t="s">
        <v>76</v>
      </c>
      <c r="C48" s="25" t="s">
        <v>79</v>
      </c>
      <c r="D48" s="19">
        <v>2026</v>
      </c>
      <c r="E48" s="19" t="s">
        <v>52</v>
      </c>
      <c r="F48" s="21" t="s">
        <v>39</v>
      </c>
      <c r="G48" s="7">
        <v>101500</v>
      </c>
      <c r="H48" s="7"/>
      <c r="I48" s="7"/>
      <c r="J48" s="7"/>
      <c r="K48" s="7"/>
    </row>
    <row r="49" spans="1:11" ht="159" customHeight="1" x14ac:dyDescent="0.3">
      <c r="A49" s="11" t="s">
        <v>78</v>
      </c>
      <c r="B49" s="11" t="s">
        <v>80</v>
      </c>
      <c r="C49" s="23" t="s">
        <v>100</v>
      </c>
      <c r="D49" s="19">
        <v>2026</v>
      </c>
      <c r="E49" s="19" t="s">
        <v>51</v>
      </c>
      <c r="F49" s="21" t="s">
        <v>39</v>
      </c>
      <c r="G49" s="7">
        <f>105000-64050</f>
        <v>40950</v>
      </c>
      <c r="H49" s="7"/>
      <c r="I49" s="7"/>
      <c r="J49" s="7"/>
      <c r="K49" s="7"/>
    </row>
    <row r="50" spans="1:11" x14ac:dyDescent="0.3">
      <c r="A50" s="58" t="s">
        <v>12</v>
      </c>
      <c r="B50" s="59"/>
      <c r="C50" s="59"/>
      <c r="D50" s="59"/>
      <c r="E50" s="59"/>
      <c r="F50" s="60"/>
      <c r="G50" s="26">
        <f>G16+G28+G40+G44+G47+G48+G49</f>
        <v>91157503.209999993</v>
      </c>
      <c r="H50" s="26">
        <f t="shared" ref="H50:K50" si="0">H16+H28+H40+H44+H47+H48+H49</f>
        <v>0</v>
      </c>
      <c r="I50" s="26">
        <f t="shared" si="0"/>
        <v>0</v>
      </c>
      <c r="J50" s="26">
        <f t="shared" si="0"/>
        <v>0</v>
      </c>
      <c r="K50" s="26">
        <f t="shared" si="0"/>
        <v>0</v>
      </c>
    </row>
    <row r="51" spans="1:11" ht="15.6" x14ac:dyDescent="0.3">
      <c r="A51" s="3"/>
      <c r="B51" s="38" t="s">
        <v>30</v>
      </c>
      <c r="C51" s="38"/>
      <c r="D51" s="38"/>
      <c r="E51" s="38"/>
      <c r="F51" s="38"/>
      <c r="G51" s="38"/>
      <c r="H51" s="38"/>
      <c r="I51" s="3"/>
      <c r="J51" s="3"/>
      <c r="K51" s="3"/>
    </row>
    <row r="52" spans="1:11" ht="16.5" customHeight="1" x14ac:dyDescent="0.3">
      <c r="A52" s="3"/>
      <c r="B52" s="3"/>
      <c r="C52" s="3"/>
      <c r="D52" s="3"/>
      <c r="E52" s="3"/>
      <c r="F52" s="3"/>
      <c r="G52" s="3"/>
      <c r="H52" s="3"/>
      <c r="I52" s="3"/>
      <c r="J52" s="3"/>
      <c r="K52" s="3"/>
    </row>
    <row r="53" spans="1:11" x14ac:dyDescent="0.3">
      <c r="A53" s="3"/>
      <c r="B53" s="3"/>
      <c r="C53" s="8"/>
      <c r="D53" s="3"/>
      <c r="E53" s="3"/>
      <c r="F53" s="3"/>
      <c r="G53" s="3"/>
      <c r="H53" s="3"/>
      <c r="I53" s="3"/>
      <c r="J53" s="3"/>
      <c r="K53" s="3"/>
    </row>
    <row r="54" spans="1:11" x14ac:dyDescent="0.3">
      <c r="A54" s="3"/>
      <c r="B54" s="3" t="s">
        <v>19</v>
      </c>
      <c r="C54" s="3"/>
      <c r="D54" s="8"/>
      <c r="E54" s="8"/>
      <c r="F54" s="3"/>
      <c r="G54" s="3" t="s">
        <v>23</v>
      </c>
      <c r="H54" s="3"/>
      <c r="I54" s="3"/>
      <c r="J54" s="3"/>
      <c r="K54" s="3"/>
    </row>
  </sheetData>
  <mergeCells count="29">
    <mergeCell ref="B51:H51"/>
    <mergeCell ref="A28:F28"/>
    <mergeCell ref="A40:F40"/>
    <mergeCell ref="C42:C43"/>
    <mergeCell ref="D42:D43"/>
    <mergeCell ref="E42:E43"/>
    <mergeCell ref="A50:F50"/>
    <mergeCell ref="E24:E25"/>
    <mergeCell ref="C24:C25"/>
    <mergeCell ref="D24:D25"/>
    <mergeCell ref="A44:F44"/>
    <mergeCell ref="A47:F47"/>
    <mergeCell ref="E11:E15"/>
    <mergeCell ref="D11:D15"/>
    <mergeCell ref="A16:F16"/>
    <mergeCell ref="C22:C23"/>
    <mergeCell ref="B22:B23"/>
    <mergeCell ref="A22:A23"/>
    <mergeCell ref="D22:D23"/>
    <mergeCell ref="E22:E23"/>
    <mergeCell ref="A6:K6"/>
    <mergeCell ref="A7:K7"/>
    <mergeCell ref="G9:K9"/>
    <mergeCell ref="A9:A10"/>
    <mergeCell ref="B9:B10"/>
    <mergeCell ref="C9:C10"/>
    <mergeCell ref="D9:D10"/>
    <mergeCell ref="E9:E10"/>
    <mergeCell ref="F9:F10"/>
  </mergeCells>
  <pageMargins left="0.19685039370078741" right="0.19685039370078741" top="0.74803149606299213" bottom="0.74803149606299213" header="0.31496062992125984" footer="0.31496062992125984"/>
  <pageSetup paperSize="9" scale="60" fitToWidth="0" orientation="landscape" r:id="rId1"/>
  <rowBreaks count="1" manualBreakCount="1">
    <brk id="21" max="1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2</vt:i4>
      </vt:variant>
      <vt:variant>
        <vt:lpstr>Іменовані діапазони</vt:lpstr>
      </vt:variant>
      <vt:variant>
        <vt:i4>3</vt:i4>
      </vt:variant>
    </vt:vector>
  </HeadingPairs>
  <TitlesOfParts>
    <vt:vector size="5" baseType="lpstr">
      <vt:lpstr>ресурсне</vt:lpstr>
      <vt:lpstr>перелік заходів</vt:lpstr>
      <vt:lpstr>'перелік заходів'!Заголовки_для_друку</vt:lpstr>
      <vt:lpstr>'перелік заходів'!Область_друку</vt:lpstr>
      <vt:lpstr>ресурсне!Область_друку</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2026-03-09T13:49:26Z</dcterms:modified>
</cp:coreProperties>
</file>