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3C68D0F1-DE63-44F2-AE67-588E42ABF295}" xr6:coauthVersionLast="47" xr6:coauthVersionMax="47" xr10:uidLastSave="{00000000-0000-0000-0000-000000000000}"/>
  <bookViews>
    <workbookView xWindow="-108" yWindow="-108" windowWidth="23256" windowHeight="12456" activeTab="1" xr2:uid="{00000000-000D-0000-FFFF-FFFF00000000}"/>
  </bookViews>
  <sheets>
    <sheet name="ресурсне" sheetId="1" r:id="rId1"/>
    <sheet name="перелік заходів" sheetId="2" r:id="rId2"/>
  </sheets>
  <definedNames>
    <definedName name="_xlnm.Print_Titles" localSheetId="1">'перелік заходів'!$9:$9</definedName>
    <definedName name="_xlnm.Print_Area" localSheetId="1">'перелік заходів'!$A$1:$K$54</definedName>
    <definedName name="_xlnm.Print_Area" localSheetId="0">ресурсне!$A$1:$G$22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2" l="1"/>
  <c r="G17" i="2"/>
  <c r="B16" i="1" l="1"/>
  <c r="B13" i="1" s="1"/>
  <c r="G14" i="1" l="1"/>
  <c r="G18" i="1"/>
  <c r="G47" i="2" l="1"/>
  <c r="G44" i="2"/>
  <c r="G40" i="2"/>
  <c r="G28" i="2" l="1"/>
  <c r="H16" i="2" l="1"/>
  <c r="H50" i="2" s="1"/>
  <c r="I16" i="2"/>
  <c r="I50" i="2" s="1"/>
  <c r="J16" i="2"/>
  <c r="J50" i="2" s="1"/>
  <c r="K16" i="2"/>
  <c r="K50" i="2" s="1"/>
  <c r="G16" i="2"/>
  <c r="G50" i="2" s="1"/>
  <c r="D13" i="1" l="1"/>
  <c r="E13" i="1"/>
  <c r="G16" i="1" l="1"/>
  <c r="C13" i="1"/>
  <c r="F13" i="1"/>
  <c r="G13" i="1" l="1"/>
</calcChain>
</file>

<file path=xl/sharedStrings.xml><?xml version="1.0" encoding="utf-8"?>
<sst xmlns="http://schemas.openxmlformats.org/spreadsheetml/2006/main" count="159" uniqueCount="102">
  <si>
    <t>І</t>
  </si>
  <si>
    <t>Обсяг ресурсів, усього, у тому числі:</t>
  </si>
  <si>
    <t>державний бюджет</t>
  </si>
  <si>
    <t>обласний бюджет Одеської області</t>
  </si>
  <si>
    <t>кошти не бюджетних джерел</t>
  </si>
  <si>
    <t>інші</t>
  </si>
  <si>
    <t>бюджет Чорноморської міської територіальної громади</t>
  </si>
  <si>
    <t>Строк виконання заходу</t>
  </si>
  <si>
    <t>Виконавці</t>
  </si>
  <si>
    <t>Джерела фінансування</t>
  </si>
  <si>
    <t xml:space="preserve">до  Порядку </t>
  </si>
  <si>
    <t>1.</t>
  </si>
  <si>
    <t>Разом</t>
  </si>
  <si>
    <t xml:space="preserve">Перелік заходів і завдань </t>
  </si>
  <si>
    <t>Додаток 1</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</si>
  <si>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</si>
  <si>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</si>
  <si>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</si>
  <si>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</si>
  <si>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Начальник відділу взаємодії з правоохоронними органами, органами ДСНС, оборонної роботи</t>
  </si>
  <si>
    <t xml:space="preserve"> № з/п</t>
  </si>
  <si>
    <t>2026 рік</t>
  </si>
  <si>
    <t>Назва напряму діяльності
(пріоритетні завдання)</t>
  </si>
  <si>
    <t>Василь ХОДЗІНСЬКИЙ</t>
  </si>
  <si>
    <t xml:space="preserve">Ресурсне забезпечення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</si>
  <si>
    <t>Начальник відділу взаємодії з правоохоронними органами,
 органами ДСНС,  оборонної роботи</t>
  </si>
  <si>
    <t>2027* рік</t>
  </si>
  <si>
    <t>2028* рік</t>
  </si>
  <si>
    <t>2029* рік</t>
  </si>
  <si>
    <t>2030* рік</t>
  </si>
  <si>
    <t>*- в межах наявного фінансового ресурсу бюджету на відповідний рік</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</si>
  <si>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територіального підрозділу ДСНС</t>
  </si>
  <si>
    <t>Придбання взуття захисного (гумове) для 22 ДПРЧ 2 ДПРЗ ГУ ДСНС України в Одеській області</t>
  </si>
  <si>
    <t>2026-2030</t>
  </si>
  <si>
    <t>Фінансове управління Чорноморської міської ради;
ГУ ДСНС України в Одеській області;
2 ДПРЗ ГУ ДСНС України в Одеській області</t>
  </si>
  <si>
    <t>Придбання одягу пожежника (захисний) для 22 ДПРЧ 2 ДПРЗ ГУ ДСНС України в Одеській області</t>
  </si>
  <si>
    <t>Обсяги фінансування (вартість) за роками, 
  грн</t>
  </si>
  <si>
    <t>Придбання лед плафонів накладних для 22 ДПРЧ 2 ДПРЗ ГУ ДСНС України в Одеській області</t>
  </si>
  <si>
    <t>Технічне обслуговування транспортних засобів  22 ДПРЧ 2 ДПРЗ ГУ ДСНС України в Одеській області</t>
  </si>
  <si>
    <t>Бюджет Чорноморської міської територіальної громади</t>
  </si>
  <si>
    <t>Всього по п. 1</t>
  </si>
  <si>
    <t>2.</t>
  </si>
  <si>
    <t>Капітальний ремонт підвального приміщення з пристосуванням під СПП з властивостями ПРУ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</si>
  <si>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 xml:space="preserve">Облаштування та поточне утримання найпростіших укриттів, захисних споруд закладів та установ освіти Чорноморської міської ради </t>
  </si>
  <si>
    <t xml:space="preserve">Управління капітального будівництва Чорноморської міської ради
</t>
  </si>
  <si>
    <t>2026-2027</t>
  </si>
  <si>
    <t>Державний бюджет</t>
  </si>
  <si>
    <t>Придбання первинного (мобільного) укриття як засобу захисту населення Чорноморської міської територіальної громади</t>
  </si>
  <si>
    <t>Благодійна фінансова  допомога на безоплатній основі від Ганзейського міста Вісмар, Німеччина</t>
  </si>
  <si>
    <t xml:space="preserve">Облаштування, поточний ремонт  та поточне утримання найпростіших укриттів, в тому числі, які використовуються для розгортання та функціонування "Пунктів Незламності" </t>
  </si>
  <si>
    <t>Всього по п. 2</t>
  </si>
  <si>
    <t>Виконавчий комітет Чорноморської міської ради</t>
  </si>
  <si>
    <t xml:space="preserve">Олександрівська селищна адміністрація Чорноморської міської ради </t>
  </si>
  <si>
    <t>Бурлачобалківська сільська адміністрація Чорноморської міської ради</t>
  </si>
  <si>
    <t>КНП "Чорноморська лікарня" Чорноморської міської ради</t>
  </si>
  <si>
    <t xml:space="preserve">КНП "Чорноморський міський центр первинної медико-санітарної допомоги" Чорноморської міської ради </t>
  </si>
  <si>
    <t>КНП "Стоматологічна поліклініка міста Чорноморська" Чорноморської міської ради</t>
  </si>
  <si>
    <t>Забезпечення діяльності "Пунктів незламності" та/або пунктів обігріву в разі виникнення надзвичайних ситуацій, зокрема пов’язаних із припиненням (порушенням) роботи систем централізованого водопостачання, водовідведення, електро-, газо- і теплопостачання та всіх видів електронних комунікаційних послуг (далі - системи життєзабезпечення),  роботи підприємств у мирний час та в умовах правового режиму воєнного стану з урахуванням вимог постанови Кабінету Міністрів України від 17.12.2022 року № 1401 «Питання організації та функціонування пунктів незламності», забезпечення роботи закладів охорони здоров'я, соціально-культурної сфери в умовах правового режиму воєнного стану</t>
  </si>
  <si>
    <t>3.</t>
  </si>
  <si>
    <t>Відділ культури Чорноморської міської ради</t>
  </si>
  <si>
    <t xml:space="preserve">Придбання резервного джерела енергії </t>
  </si>
  <si>
    <t xml:space="preserve">Придбання пально-мастильних матеріалів для забезпечення роботи резервного джерела енергії </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</si>
  <si>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</si>
  <si>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Всього по п. 3</t>
  </si>
  <si>
    <t>4.</t>
  </si>
  <si>
    <t xml:space="preserve">
КП "МУЖКГ" Чорноморської міської ради</t>
  </si>
  <si>
    <t>КП "Чорноморськтеплоенерго" Чорноморської міської ради</t>
  </si>
  <si>
    <t xml:space="preserve">КП "МУЖКГ" Чорноморської міської ради </t>
  </si>
  <si>
    <t>Проведення першочергових відновлюваних робіт на об’єктах житлової інфраструктури (багатоквартирні будинки, будинки приватного сектору) та комунальної інфраструктури  (скління вікон, балконів, заміна дверей, покрівлі тощо)</t>
  </si>
  <si>
    <t>Бюджет Вишгородської міської територіальної громади</t>
  </si>
  <si>
    <t>Всього по п. 4</t>
  </si>
  <si>
    <t>5.</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</si>
  <si>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</si>
  <si>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Оплата послуг радіочастотного каналу з використанням стаціонарної радіостанції</t>
  </si>
  <si>
    <t>Оплата послуг радіозв'язку</t>
  </si>
  <si>
    <t>Всього по п. 5</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</si>
  <si>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</si>
  <si>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6.</t>
  </si>
  <si>
    <t>7.</t>
  </si>
  <si>
    <t>Встановлення сирени оповіщення "Повітряна тривога" та автономної системи "Метроном"</t>
  </si>
  <si>
    <t xml:space="preserve">Матеріальне заохочення працівників комунальних підприємств, направлених для надання допомоги з усунення наслідків обстрілів в системі життєзабезпечення м.Київ </t>
  </si>
  <si>
    <t>грн</t>
  </si>
  <si>
    <t xml:space="preserve">Облаштування  та поточне утримання приміщень, які використовуються для розгортання та функціонування "Пунктів Незламності" </t>
  </si>
  <si>
    <t xml:space="preserve">Управління освіти Чорноморської міської ради
</t>
  </si>
  <si>
    <t>Здійснення заходів щодо проєктування (з урахуванням експертизи кошторисної частини проекту та коригуванням), будівництва, реконструкції, ремонту, облаштування захисних споруд цивільного захисту (сховищ, протирадіаційних укриттів), споруд подвійного призначення із захисними властивостями захисних споруд цивільного захисту, найпростіших укриттів, придбання первинних (мобільних) укриттів, ремонт та облаштування (пристосування) приміщень, які плануються до використання  з метою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та для укриття населення</t>
  </si>
  <si>
    <t>Капітальний ремонт вентиляції (найпростішого укриття)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</si>
  <si>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Реконструкція приміщення сховища в будівлі за адресою: Одеська обл., Одеський район, м. Чорноморськ, вул.1 Травня, 2/198-Н</t>
  </si>
  <si>
    <t xml:space="preserve">Малодолинська сільська адміністрація Чорноморської міської ради </t>
  </si>
  <si>
    <t>КУ "Територіальний центр соціального обслуговування (надання соціальних послуг) Чорноморської міської ради"</t>
  </si>
  <si>
    <t>Реконструкція будівлі теплодимокамери з влаштуванням протирадіаційного укриття  22 ДПРЧ 2 ДПРЗ ГУ ДСНС України в Одеській області (літера "В") за адресою: вул. Віталія Шума, буд.6-Б м. Чорноморськ Одеського району Одеської області</t>
  </si>
  <si>
    <t>Нове будівництво захисної споруди цивільного захисту подвійного призначення Чорноморського економіко - правового ліцею № 1 Чорноморської міської ради Одеського району Одеської області  за адресою: м. Чорноморськ, пров. Шкільний, 8</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</si>
  <si>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</si>
  <si>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</si>
  <si>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до рішення Чорноморської міської ради</t>
  </si>
  <si>
    <t xml:space="preserve">                                                              </t>
  </si>
  <si>
    <t>"Додаток 1 до Програми"</t>
  </si>
  <si>
    <t>"Додаток 2 до Програми"</t>
  </si>
  <si>
    <t>Придбання меблів, інвентарю та обладнання для облаштування найпростішого укриття Олександрівського закладу загальної середньої освіти</t>
  </si>
  <si>
    <t>Додаток 2</t>
  </si>
  <si>
    <t>Матеріальне заохочення працівників, які відповідно до розпорядчих документів, були відправлені для надання допомоги з усунення наслідків обстрілів в системі життєзабезпечення м. Києва від Чорноморської міської територіальної громади  із розрахунку  650 гривень на добу відповідно до поданої заяви (за окремим розрахунком) та розпорядження Чорноморського міського голови</t>
  </si>
  <si>
    <t xml:space="preserve">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</si>
  <si>
    <t>від 13.03.2026 № 1060 -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</si>
</sst>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1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6" fillId="0" borderId="0" xfId="0" applyFont="1" applyAlignment="1">
      <alignment horizontal="center" vertical="center"/>
    </xf>
    <xf numFmtId="0" fontId="1" fillId="0" borderId="1" xfId="0" applyFont="1" applyBorder="1" applyAlignment="1">
      <alignment horizontal="justify" vertical="center" wrapText="1"/>
    </xf>
    <xf numFmtId="0" fontId="8" fillId="0" borderId="0" xfId="0" applyFont="1"/>
    <xf numFmtId="0" fontId="8" fillId="0" borderId="0" xfId="0" applyFont="1" applyAlignment="1">
      <alignment horizontal="right"/>
    </xf>
    <xf numFmtId="0" fontId="7" fillId="0" borderId="0" xfId="0" applyFont="1" applyAlignment="1">
      <alignment horizontal="justify" vertical="center"/>
    </xf>
    <xf numFmtId="0" fontId="7" fillId="0" borderId="0" xfId="0" applyFont="1"/>
    <xf numFmtId="4" fontId="9" fillId="2" borderId="1" xfId="0" applyNumberFormat="1" applyFont="1" applyFill="1" applyBorder="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2" borderId="1" xfId="0" applyFont="1" applyFill="1" applyBorder="1" applyAlignment="1">
      <alignment vertical="center" wrapText="1"/>
    </xf>
    <xf numFmtId="0" fontId="2" fillId="0" borderId="0" xfId="0" applyFont="1" applyAlignment="1">
      <alignment horizontal="left" wrapText="1"/>
    </xf>
    <xf numFmtId="2"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11" fillId="0" borderId="0" xfId="0" applyFont="1"/>
    <xf numFmtId="0" fontId="8"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12" fillId="3" borderId="1" xfId="0" applyFont="1" applyFill="1" applyBorder="1" applyAlignment="1">
      <alignment vertical="center" wrapText="1"/>
    </xf>
    <xf numFmtId="4" fontId="9" fillId="0" borderId="1" xfId="0" applyNumberFormat="1" applyFont="1" applyBorder="1" applyAlignment="1">
      <alignment horizontal="center" vertical="center" wrapText="1"/>
    </xf>
    <xf numFmtId="49" fontId="12" fillId="3" borderId="1" xfId="0" applyNumberFormat="1" applyFont="1" applyFill="1" applyBorder="1" applyAlignment="1">
      <alignment horizontal="left" vertical="center" wrapText="1"/>
    </xf>
    <xf numFmtId="4" fontId="10" fillId="0" borderId="1" xfId="0" applyNumberFormat="1" applyFont="1" applyBorder="1" applyAlignment="1">
      <alignment horizontal="center"/>
    </xf>
    <xf numFmtId="0" fontId="12" fillId="2" borderId="1" xfId="0" applyFont="1" applyFill="1" applyBorder="1" applyAlignment="1">
      <alignment vertical="center" wrapText="1"/>
    </xf>
    <xf numFmtId="0" fontId="9" fillId="2" borderId="2" xfId="0" applyFont="1" applyFill="1" applyBorder="1" applyAlignment="1">
      <alignment vertical="center" wrapText="1"/>
    </xf>
    <xf numFmtId="0" fontId="12" fillId="3" borderId="1" xfId="0" applyFont="1" applyFill="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center" wrapText="1"/>
    </xf>
    <xf numFmtId="0" fontId="5" fillId="0" borderId="0" xfId="0" applyFont="1" applyAlignment="1">
      <alignment horizont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7" xfId="0"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49" fontId="12" fillId="3" borderId="5" xfId="0" applyNumberFormat="1" applyFont="1" applyFill="1" applyBorder="1" applyAlignment="1">
      <alignment horizontal="left" vertical="center" wrapText="1"/>
    </xf>
    <xf numFmtId="49" fontId="12" fillId="3" borderId="6" xfId="0" applyNumberFormat="1" applyFont="1" applyFill="1" applyBorder="1" applyAlignment="1">
      <alignment horizontal="left" vertical="center" wrapText="1"/>
    </xf>
    <xf numFmtId="0" fontId="9" fillId="2" borderId="8"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0" borderId="0" xfId="0" applyFont="1"/>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view="pageBreakPreview" zoomScaleNormal="100" zoomScaleSheetLayoutView="100" workbookViewId="0">
      <selection activeCell="E3" sqref="E3:F3"/>
    </sheetView>
  </sheetViews>
  <sheetFormatPr defaultRowHeight="14.4" x14ac:dyDescent="0.3"/>
  <cols>
    <col min="1" max="1" width="48.5546875" customWidth="1"/>
    <col min="2" max="2" width="14.33203125" customWidth="1"/>
    <col min="3" max="3" width="11.33203125" customWidth="1"/>
    <col min="4" max="5" width="12.5546875" customWidth="1"/>
    <col min="6" max="6" width="11.88671875" customWidth="1"/>
    <col min="7" max="7" width="17.33203125" customWidth="1"/>
  </cols>
  <sheetData>
    <row r="1" spans="1:22" s="3" customFormat="1" ht="13.8" x14ac:dyDescent="0.25">
      <c r="E1" s="6" t="s">
        <v>14</v>
      </c>
    </row>
    <row r="2" spans="1:22" s="3" customFormat="1" ht="13.8" x14ac:dyDescent="0.25">
      <c r="E2" s="6" t="s">
        <v>93</v>
      </c>
    </row>
    <row r="3" spans="1:22" s="3" customFormat="1" ht="13.8" x14ac:dyDescent="0.25">
      <c r="E3" s="6" t="s">
        <v>101</v>
      </c>
    </row>
    <row r="4" spans="1:22" s="3" customFormat="1" ht="13.8" x14ac:dyDescent="0.25">
      <c r="E4" s="30" t="s">
        <v>95</v>
      </c>
      <c r="F4" s="30"/>
    </row>
    <row r="5" spans="1:22" s="3" customFormat="1" ht="14.25" customHeight="1" x14ac:dyDescent="0.25">
      <c r="E5" s="6"/>
      <c r="V5" s="5" t="s">
        <v>10</v>
      </c>
    </row>
    <row r="6" spans="1:22" ht="14.25" customHeight="1" x14ac:dyDescent="0.3">
      <c r="A6" s="33"/>
      <c r="B6" s="33"/>
      <c r="C6" s="33"/>
      <c r="D6" s="33"/>
      <c r="E6" s="33"/>
      <c r="F6" s="33"/>
      <c r="G6" s="33"/>
      <c r="V6" s="5"/>
    </row>
    <row r="7" spans="1:22" ht="76.5" customHeight="1" x14ac:dyDescent="0.3">
      <c r="A7" s="35" t="s">
        <v>24</v>
      </c>
      <c r="B7" s="35"/>
      <c r="C7" s="35"/>
      <c r="D7" s="35"/>
      <c r="E7" s="35"/>
      <c r="F7" s="35"/>
      <c r="G7" s="35"/>
    </row>
    <row r="8" spans="1:22" ht="7.5" customHeight="1" x14ac:dyDescent="0.3">
      <c r="A8" s="1"/>
      <c r="B8" s="3"/>
      <c r="C8" s="3"/>
      <c r="D8" s="3"/>
      <c r="E8" s="3"/>
      <c r="F8" s="3"/>
      <c r="G8" s="3"/>
    </row>
    <row r="9" spans="1:22" x14ac:dyDescent="0.3">
      <c r="A9" s="3"/>
      <c r="B9" s="3"/>
      <c r="C9" s="3"/>
      <c r="D9" s="3"/>
      <c r="E9" s="3"/>
      <c r="F9" s="3"/>
      <c r="G9" s="4" t="s">
        <v>81</v>
      </c>
    </row>
    <row r="10" spans="1:22" ht="30" customHeight="1" x14ac:dyDescent="0.3">
      <c r="A10" s="34" t="s">
        <v>15</v>
      </c>
      <c r="B10" s="36" t="s">
        <v>16</v>
      </c>
      <c r="C10" s="37"/>
      <c r="D10" s="37"/>
      <c r="E10" s="37"/>
      <c r="F10" s="37"/>
      <c r="G10" s="34" t="s">
        <v>17</v>
      </c>
    </row>
    <row r="11" spans="1:22" ht="15.6" x14ac:dyDescent="0.3">
      <c r="A11" s="34"/>
      <c r="B11" s="36" t="s">
        <v>0</v>
      </c>
      <c r="C11" s="37"/>
      <c r="D11" s="37"/>
      <c r="E11" s="37"/>
      <c r="F11" s="37"/>
      <c r="G11" s="34"/>
    </row>
    <row r="12" spans="1:22" ht="15.75" customHeight="1" x14ac:dyDescent="0.3">
      <c r="A12" s="34"/>
      <c r="B12" s="9" t="s">
        <v>21</v>
      </c>
      <c r="C12" s="9" t="s">
        <v>26</v>
      </c>
      <c r="D12" s="9" t="s">
        <v>27</v>
      </c>
      <c r="E12" s="9" t="s">
        <v>28</v>
      </c>
      <c r="F12" s="9" t="s">
        <v>29</v>
      </c>
      <c r="G12" s="34"/>
    </row>
    <row r="13" spans="1:22" ht="24" customHeight="1" x14ac:dyDescent="0.3">
      <c r="A13" s="2" t="s">
        <v>1</v>
      </c>
      <c r="B13" s="16">
        <f>B14+B16+B18</f>
        <v>91157503.210000008</v>
      </c>
      <c r="C13" s="13">
        <f>C14+C15+C16+C17+C18</f>
        <v>0</v>
      </c>
      <c r="D13" s="13">
        <f>D14+D15+D16+D17+D18</f>
        <v>0</v>
      </c>
      <c r="E13" s="13">
        <f>E14+E15+E16+E17+E18</f>
        <v>0</v>
      </c>
      <c r="F13" s="13">
        <f>F14+F15+F16+F17+F18</f>
        <v>0</v>
      </c>
      <c r="G13" s="14">
        <f>B13+C13+F13</f>
        <v>91157503.210000008</v>
      </c>
    </row>
    <row r="14" spans="1:22" ht="15.6" x14ac:dyDescent="0.3">
      <c r="A14" s="2" t="s">
        <v>2</v>
      </c>
      <c r="B14" s="16">
        <v>49573954.5</v>
      </c>
      <c r="C14" s="15"/>
      <c r="D14" s="15"/>
      <c r="E14" s="15"/>
      <c r="F14" s="15"/>
      <c r="G14" s="14">
        <f>B14+C14+F14</f>
        <v>49573954.5</v>
      </c>
    </row>
    <row r="15" spans="1:22" ht="15.6" x14ac:dyDescent="0.3">
      <c r="A15" s="2" t="s">
        <v>3</v>
      </c>
      <c r="B15" s="16"/>
      <c r="C15" s="15"/>
      <c r="D15" s="15"/>
      <c r="E15" s="15"/>
      <c r="F15" s="15"/>
      <c r="G15" s="14"/>
    </row>
    <row r="16" spans="1:22" ht="31.2" x14ac:dyDescent="0.3">
      <c r="A16" s="10" t="s">
        <v>6</v>
      </c>
      <c r="B16" s="16">
        <f>37254098.71-64050-606500</f>
        <v>36583548.710000001</v>
      </c>
      <c r="C16" s="16">
        <v>0</v>
      </c>
      <c r="D16" s="16">
        <v>0</v>
      </c>
      <c r="E16" s="16">
        <v>0</v>
      </c>
      <c r="F16" s="16">
        <v>0</v>
      </c>
      <c r="G16" s="14">
        <f>B16+C16+F16</f>
        <v>36583548.710000001</v>
      </c>
    </row>
    <row r="17" spans="1:7" ht="15.6" x14ac:dyDescent="0.3">
      <c r="A17" s="2" t="s">
        <v>4</v>
      </c>
      <c r="B17" s="16" t="s">
        <v>94</v>
      </c>
      <c r="C17" s="15"/>
      <c r="D17" s="15"/>
      <c r="E17" s="15"/>
      <c r="F17" s="15"/>
      <c r="G17" s="14"/>
    </row>
    <row r="18" spans="1:7" ht="15.6" x14ac:dyDescent="0.3">
      <c r="A18" s="2" t="s">
        <v>5</v>
      </c>
      <c r="B18" s="16">
        <v>5000000</v>
      </c>
      <c r="C18" s="15"/>
      <c r="D18" s="15"/>
      <c r="E18" s="15"/>
      <c r="F18" s="15"/>
      <c r="G18" s="14">
        <f t="shared" ref="G18" si="0">B18+C18+F18</f>
        <v>5000000</v>
      </c>
    </row>
    <row r="19" spans="1:7" s="17" customFormat="1" ht="15.6" x14ac:dyDescent="0.3">
      <c r="A19" s="38" t="s">
        <v>30</v>
      </c>
      <c r="B19" s="38"/>
      <c r="C19" s="38"/>
      <c r="D19" s="38"/>
      <c r="E19" s="38"/>
      <c r="F19" s="38"/>
      <c r="G19" s="38"/>
    </row>
    <row r="20" spans="1:7" x14ac:dyDescent="0.3">
      <c r="A20" s="3"/>
      <c r="B20" s="3"/>
      <c r="C20" s="3"/>
      <c r="D20" s="3"/>
      <c r="E20" s="3"/>
      <c r="F20" s="3"/>
      <c r="G20" s="3"/>
    </row>
    <row r="21" spans="1:7" ht="34.5" customHeight="1" x14ac:dyDescent="0.3">
      <c r="A21" s="31" t="s">
        <v>25</v>
      </c>
      <c r="B21" s="31"/>
      <c r="C21" s="31"/>
      <c r="D21" s="12"/>
      <c r="E21" s="12"/>
      <c r="F21" s="32" t="s">
        <v>23</v>
      </c>
      <c r="G21" s="32"/>
    </row>
    <row r="22" spans="1:7" x14ac:dyDescent="0.3">
      <c r="A22" s="3"/>
      <c r="B22" s="3"/>
      <c r="C22" s="3"/>
      <c r="D22" s="3"/>
      <c r="E22" s="3"/>
      <c r="F22" s="3"/>
      <c r="G22" s="3"/>
    </row>
    <row r="26" spans="1:7" ht="14.25" customHeight="1" x14ac:dyDescent="0.3"/>
  </sheetData>
  <mergeCells count="10">
    <mergeCell ref="E4:F4"/>
    <mergeCell ref="A21:C21"/>
    <mergeCell ref="F21:G21"/>
    <mergeCell ref="A6:G6"/>
    <mergeCell ref="A10:A12"/>
    <mergeCell ref="G10:G12"/>
    <mergeCell ref="A7:G7"/>
    <mergeCell ref="B10:F10"/>
    <mergeCell ref="B11:F11"/>
    <mergeCell ref="A19:G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tabSelected="1" view="pageBreakPreview" topLeftCell="D1" zoomScaleNormal="100" zoomScaleSheetLayoutView="100" workbookViewId="0">
      <selection activeCell="I3" sqref="I3:J3"/>
    </sheetView>
  </sheetViews>
  <sheetFormatPr defaultRowHeight="14.4" x14ac:dyDescent="0.3"/>
  <cols>
    <col min="1" max="1" width="4.6640625" customWidth="1"/>
    <col min="2" max="2" width="38.6640625" customWidth="1"/>
    <col min="3" max="3" width="36.44140625" customWidth="1"/>
    <col min="4" max="4" width="11.6640625" customWidth="1"/>
    <col min="5" max="5" width="26.33203125" customWidth="1"/>
    <col min="6" max="6" width="23.109375" customWidth="1"/>
    <col min="7" max="7" width="15.33203125" customWidth="1"/>
    <col min="8" max="10" width="15.109375" customWidth="1"/>
    <col min="11" max="11" width="14.5546875" customWidth="1"/>
  </cols>
  <sheetData>
    <row r="1" spans="1:11" x14ac:dyDescent="0.3">
      <c r="I1" s="6" t="s">
        <v>98</v>
      </c>
    </row>
    <row r="2" spans="1:11" x14ac:dyDescent="0.3">
      <c r="I2" s="6" t="s">
        <v>93</v>
      </c>
    </row>
    <row r="3" spans="1:11" x14ac:dyDescent="0.3">
      <c r="I3" s="61" t="s">
        <v>101</v>
      </c>
      <c r="J3" s="61"/>
    </row>
    <row r="4" spans="1:11" x14ac:dyDescent="0.3">
      <c r="A4" s="3"/>
      <c r="B4" s="3"/>
      <c r="C4" s="3"/>
      <c r="D4" s="3"/>
      <c r="E4" s="3"/>
      <c r="F4" s="3"/>
      <c r="G4" s="3"/>
      <c r="H4" s="3"/>
      <c r="I4" s="6" t="s">
        <v>96</v>
      </c>
      <c r="J4" s="3"/>
      <c r="K4" s="3"/>
    </row>
    <row r="5" spans="1:11" x14ac:dyDescent="0.3">
      <c r="A5" s="3"/>
      <c r="B5" s="3"/>
      <c r="C5" s="3"/>
      <c r="D5" s="3"/>
      <c r="E5" s="3"/>
      <c r="F5" s="3"/>
      <c r="G5" s="3"/>
      <c r="H5" s="3"/>
      <c r="I5" s="3"/>
      <c r="J5" s="3"/>
      <c r="K5" s="3"/>
    </row>
    <row r="6" spans="1:11" ht="15" customHeight="1" x14ac:dyDescent="0.3">
      <c r="A6" s="54" t="s">
        <v>13</v>
      </c>
      <c r="B6" s="54"/>
      <c r="C6" s="54"/>
      <c r="D6" s="54"/>
      <c r="E6" s="54"/>
      <c r="F6" s="54"/>
      <c r="G6" s="54"/>
      <c r="H6" s="54"/>
      <c r="I6" s="54"/>
      <c r="J6" s="54"/>
      <c r="K6" s="54"/>
    </row>
    <row r="7" spans="1:11" ht="30.6" customHeight="1" x14ac:dyDescent="0.3">
      <c r="A7" s="55" t="s">
        <v>100</v>
      </c>
      <c r="B7" s="55"/>
      <c r="C7" s="55"/>
      <c r="D7" s="55"/>
      <c r="E7" s="55"/>
      <c r="F7" s="55"/>
      <c r="G7" s="55"/>
      <c r="H7" s="55"/>
      <c r="I7" s="55"/>
      <c r="J7" s="55"/>
      <c r="K7" s="55"/>
    </row>
    <row r="8" spans="1:11" ht="8.25" customHeight="1" x14ac:dyDescent="0.3">
      <c r="A8" s="3"/>
      <c r="B8" s="3"/>
      <c r="C8" s="3"/>
      <c r="D8" s="3"/>
      <c r="E8" s="3"/>
      <c r="F8" s="3"/>
      <c r="G8" s="3"/>
      <c r="H8" s="3"/>
      <c r="I8" s="3"/>
      <c r="J8" s="3"/>
      <c r="K8" s="3"/>
    </row>
    <row r="9" spans="1:11" ht="61.5" customHeight="1" x14ac:dyDescent="0.3">
      <c r="A9" s="59" t="s">
        <v>20</v>
      </c>
      <c r="B9" s="59" t="s">
        <v>22</v>
      </c>
      <c r="C9" s="59" t="s">
        <v>18</v>
      </c>
      <c r="D9" s="59" t="s">
        <v>7</v>
      </c>
      <c r="E9" s="59" t="s">
        <v>8</v>
      </c>
      <c r="F9" s="59" t="s">
        <v>9</v>
      </c>
      <c r="G9" s="56" t="s">
        <v>36</v>
      </c>
      <c r="H9" s="57"/>
      <c r="I9" s="57"/>
      <c r="J9" s="57"/>
      <c r="K9" s="58"/>
    </row>
    <row r="10" spans="1:11" ht="39.75" customHeight="1" x14ac:dyDescent="0.3">
      <c r="A10" s="60"/>
      <c r="B10" s="60"/>
      <c r="C10" s="60"/>
      <c r="D10" s="60"/>
      <c r="E10" s="60"/>
      <c r="F10" s="60"/>
      <c r="G10" s="9" t="s">
        <v>21</v>
      </c>
      <c r="H10" s="9" t="s">
        <v>26</v>
      </c>
      <c r="I10" s="9" t="s">
        <v>27</v>
      </c>
      <c r="J10" s="9" t="s">
        <v>28</v>
      </c>
      <c r="K10" s="9" t="s">
        <v>29</v>
      </c>
    </row>
    <row r="11" spans="1:11" ht="176.4" customHeight="1" x14ac:dyDescent="0.3">
      <c r="A11" s="21" t="s">
        <v>11</v>
      </c>
      <c r="B11" s="22" t="s">
        <v>31</v>
      </c>
      <c r="C11" s="23" t="s">
        <v>32</v>
      </c>
      <c r="D11" s="44" t="s">
        <v>33</v>
      </c>
      <c r="E11" s="44" t="s">
        <v>34</v>
      </c>
      <c r="F11" s="21" t="s">
        <v>39</v>
      </c>
      <c r="G11" s="24">
        <v>209000</v>
      </c>
      <c r="H11" s="24"/>
      <c r="I11" s="24"/>
      <c r="J11" s="24"/>
      <c r="K11" s="24"/>
    </row>
    <row r="12" spans="1:11" ht="41.4" x14ac:dyDescent="0.3">
      <c r="A12" s="21"/>
      <c r="B12" s="21"/>
      <c r="C12" s="23" t="s">
        <v>35</v>
      </c>
      <c r="D12" s="51"/>
      <c r="E12" s="51"/>
      <c r="F12" s="21"/>
      <c r="G12" s="24">
        <v>950000</v>
      </c>
      <c r="H12" s="24"/>
      <c r="I12" s="24"/>
      <c r="J12" s="24"/>
      <c r="K12" s="24"/>
    </row>
    <row r="13" spans="1:11" ht="46.2" customHeight="1" x14ac:dyDescent="0.3">
      <c r="A13" s="21"/>
      <c r="B13" s="21"/>
      <c r="C13" s="23" t="s">
        <v>37</v>
      </c>
      <c r="D13" s="51"/>
      <c r="E13" s="51"/>
      <c r="F13" s="21"/>
      <c r="G13" s="24">
        <v>33000</v>
      </c>
      <c r="H13" s="24"/>
      <c r="I13" s="24"/>
      <c r="J13" s="24"/>
      <c r="K13" s="24"/>
    </row>
    <row r="14" spans="1:11" ht="41.4" x14ac:dyDescent="0.3">
      <c r="A14" s="21"/>
      <c r="B14" s="21"/>
      <c r="C14" s="23" t="s">
        <v>38</v>
      </c>
      <c r="D14" s="51"/>
      <c r="E14" s="51"/>
      <c r="F14" s="21"/>
      <c r="G14" s="24">
        <v>198000</v>
      </c>
      <c r="H14" s="24"/>
      <c r="I14" s="24"/>
      <c r="J14" s="24"/>
      <c r="K14" s="24"/>
    </row>
    <row r="15" spans="1:11" ht="96.6" x14ac:dyDescent="0.3">
      <c r="A15" s="21"/>
      <c r="B15" s="21"/>
      <c r="C15" s="23" t="s">
        <v>89</v>
      </c>
      <c r="D15" s="45"/>
      <c r="E15" s="45"/>
      <c r="F15" s="21"/>
      <c r="G15" s="24">
        <v>610000</v>
      </c>
      <c r="H15" s="24"/>
      <c r="I15" s="24"/>
      <c r="J15" s="24"/>
      <c r="K15" s="24"/>
    </row>
    <row r="16" spans="1:11" ht="19.95" customHeight="1" x14ac:dyDescent="0.3">
      <c r="A16" s="39" t="s">
        <v>40</v>
      </c>
      <c r="B16" s="40"/>
      <c r="C16" s="40"/>
      <c r="D16" s="40"/>
      <c r="E16" s="40"/>
      <c r="F16" s="41"/>
      <c r="G16" s="24">
        <f>G11+G12+G13+G14+G15</f>
        <v>2000000</v>
      </c>
      <c r="H16" s="24">
        <f>H11+H12+H13+H14+H15</f>
        <v>0</v>
      </c>
      <c r="I16" s="24">
        <f>I11+I12+I13+I14+I15</f>
        <v>0</v>
      </c>
      <c r="J16" s="24">
        <f>J11+J12+J13+J14+J15</f>
        <v>0</v>
      </c>
      <c r="K16" s="24">
        <f>K11+K12+K13+K14+K15</f>
        <v>0</v>
      </c>
    </row>
    <row r="17" spans="1:11" ht="276" x14ac:dyDescent="0.3">
      <c r="A17" s="11" t="s">
        <v>41</v>
      </c>
      <c r="B17" s="11" t="s">
        <v>84</v>
      </c>
      <c r="C17" s="18" t="s">
        <v>42</v>
      </c>
      <c r="D17" s="19">
        <v>2026</v>
      </c>
      <c r="E17" s="19" t="s">
        <v>83</v>
      </c>
      <c r="F17" s="21" t="s">
        <v>39</v>
      </c>
      <c r="G17" s="7">
        <f>4821190-606500</f>
        <v>4214690</v>
      </c>
      <c r="H17" s="7"/>
      <c r="I17" s="7"/>
      <c r="J17" s="7"/>
      <c r="K17" s="7"/>
    </row>
    <row r="18" spans="1:11" ht="96.6" x14ac:dyDescent="0.3">
      <c r="A18" s="11"/>
      <c r="B18" s="11"/>
      <c r="C18" s="18" t="s">
        <v>85</v>
      </c>
      <c r="D18" s="19">
        <v>2026</v>
      </c>
      <c r="E18" s="19" t="s">
        <v>83</v>
      </c>
      <c r="F18" s="21" t="s">
        <v>39</v>
      </c>
      <c r="G18" s="7">
        <v>1873560</v>
      </c>
      <c r="H18" s="7"/>
      <c r="I18" s="7"/>
      <c r="J18" s="7"/>
      <c r="K18" s="7"/>
    </row>
    <row r="19" spans="1:11" ht="81.75" customHeight="1" x14ac:dyDescent="0.3">
      <c r="A19" s="11"/>
      <c r="B19" s="11"/>
      <c r="C19" s="25" t="s">
        <v>97</v>
      </c>
      <c r="D19" s="19">
        <v>2026</v>
      </c>
      <c r="E19" s="19" t="s">
        <v>83</v>
      </c>
      <c r="F19" s="21" t="s">
        <v>39</v>
      </c>
      <c r="G19" s="7">
        <v>1300000</v>
      </c>
      <c r="H19" s="7"/>
      <c r="I19" s="7"/>
      <c r="J19" s="7"/>
      <c r="K19" s="7"/>
    </row>
    <row r="20" spans="1:11" ht="55.2" x14ac:dyDescent="0.3">
      <c r="A20" s="11"/>
      <c r="B20" s="11"/>
      <c r="C20" s="25" t="s">
        <v>43</v>
      </c>
      <c r="D20" s="19" t="s">
        <v>33</v>
      </c>
      <c r="E20" s="19" t="s">
        <v>83</v>
      </c>
      <c r="F20" s="21" t="s">
        <v>39</v>
      </c>
      <c r="G20" s="7">
        <v>667550</v>
      </c>
      <c r="H20" s="7"/>
      <c r="I20" s="7"/>
      <c r="J20" s="7"/>
      <c r="K20" s="7"/>
    </row>
    <row r="21" spans="1:11" ht="144" customHeight="1" x14ac:dyDescent="0.3">
      <c r="A21" s="11"/>
      <c r="B21" s="11"/>
      <c r="C21" s="20" t="s">
        <v>90</v>
      </c>
      <c r="D21" s="19" t="s">
        <v>45</v>
      </c>
      <c r="E21" s="19" t="s">
        <v>44</v>
      </c>
      <c r="F21" s="21" t="s">
        <v>39</v>
      </c>
      <c r="G21" s="7">
        <v>145916</v>
      </c>
      <c r="H21" s="7"/>
      <c r="I21" s="7"/>
      <c r="J21" s="7"/>
      <c r="K21" s="7"/>
    </row>
    <row r="22" spans="1:11" ht="69" customHeight="1" x14ac:dyDescent="0.3">
      <c r="A22" s="44"/>
      <c r="B22" s="44"/>
      <c r="C22" s="52" t="s">
        <v>91</v>
      </c>
      <c r="D22" s="44">
        <v>2026</v>
      </c>
      <c r="E22" s="44" t="s">
        <v>44</v>
      </c>
      <c r="F22" s="21" t="s">
        <v>39</v>
      </c>
      <c r="G22" s="7">
        <v>17651362</v>
      </c>
      <c r="H22" s="7"/>
      <c r="I22" s="7"/>
      <c r="J22" s="7"/>
      <c r="K22" s="7"/>
    </row>
    <row r="23" spans="1:11" ht="54.75" customHeight="1" x14ac:dyDescent="0.3">
      <c r="A23" s="45"/>
      <c r="B23" s="45"/>
      <c r="C23" s="53"/>
      <c r="D23" s="45"/>
      <c r="E23" s="45"/>
      <c r="F23" s="21" t="s">
        <v>46</v>
      </c>
      <c r="G23" s="7">
        <v>49573954.5</v>
      </c>
      <c r="H23" s="7"/>
      <c r="I23" s="7"/>
      <c r="J23" s="7"/>
      <c r="K23" s="7"/>
    </row>
    <row r="24" spans="1:11" ht="56.25" customHeight="1" x14ac:dyDescent="0.3">
      <c r="A24" s="11"/>
      <c r="B24" s="11"/>
      <c r="C24" s="49" t="s">
        <v>47</v>
      </c>
      <c r="D24" s="44">
        <v>2026</v>
      </c>
      <c r="E24" s="44" t="s">
        <v>44</v>
      </c>
      <c r="F24" s="21" t="s">
        <v>39</v>
      </c>
      <c r="G24" s="7">
        <v>70000</v>
      </c>
      <c r="H24" s="7"/>
      <c r="I24" s="7"/>
      <c r="J24" s="7"/>
      <c r="K24" s="7"/>
    </row>
    <row r="25" spans="1:11" ht="55.2" x14ac:dyDescent="0.3">
      <c r="A25" s="11"/>
      <c r="B25" s="11"/>
      <c r="C25" s="50"/>
      <c r="D25" s="45"/>
      <c r="E25" s="45"/>
      <c r="F25" s="21" t="s">
        <v>48</v>
      </c>
      <c r="G25" s="7">
        <v>1634290.71</v>
      </c>
      <c r="H25" s="7"/>
      <c r="I25" s="7"/>
      <c r="J25" s="7"/>
      <c r="K25" s="7"/>
    </row>
    <row r="26" spans="1:11" ht="55.2" x14ac:dyDescent="0.3">
      <c r="A26" s="11"/>
      <c r="B26" s="11"/>
      <c r="C26" s="18" t="s">
        <v>86</v>
      </c>
      <c r="D26" s="19">
        <v>2026</v>
      </c>
      <c r="E26" s="19" t="s">
        <v>44</v>
      </c>
      <c r="F26" s="21" t="s">
        <v>39</v>
      </c>
      <c r="G26" s="7">
        <v>200000</v>
      </c>
      <c r="H26" s="7"/>
      <c r="I26" s="7"/>
      <c r="J26" s="7"/>
      <c r="K26" s="7"/>
    </row>
    <row r="27" spans="1:11" ht="69.599999999999994" customHeight="1" x14ac:dyDescent="0.3">
      <c r="A27" s="11"/>
      <c r="B27" s="11"/>
      <c r="C27" s="25" t="s">
        <v>49</v>
      </c>
      <c r="D27" s="11" t="s">
        <v>33</v>
      </c>
      <c r="E27" s="19" t="s">
        <v>65</v>
      </c>
      <c r="F27" s="21" t="s">
        <v>39</v>
      </c>
      <c r="G27" s="7">
        <v>1370000</v>
      </c>
      <c r="H27" s="7"/>
      <c r="I27" s="7"/>
      <c r="J27" s="7"/>
      <c r="K27" s="7"/>
    </row>
    <row r="28" spans="1:11" x14ac:dyDescent="0.3">
      <c r="A28" s="39" t="s">
        <v>50</v>
      </c>
      <c r="B28" s="40"/>
      <c r="C28" s="40"/>
      <c r="D28" s="40"/>
      <c r="E28" s="40"/>
      <c r="F28" s="41"/>
      <c r="G28" s="7">
        <f>G17+G18+G19+G20+G21+G22+G23+G24+G25+G26+G27</f>
        <v>78701323.209999993</v>
      </c>
      <c r="H28" s="7"/>
      <c r="I28" s="7"/>
      <c r="J28" s="7"/>
      <c r="K28" s="7"/>
    </row>
    <row r="29" spans="1:11" ht="262.2" x14ac:dyDescent="0.3">
      <c r="A29" s="11" t="s">
        <v>58</v>
      </c>
      <c r="B29" s="27" t="s">
        <v>57</v>
      </c>
      <c r="C29" s="25" t="s">
        <v>61</v>
      </c>
      <c r="D29" s="19">
        <v>2026</v>
      </c>
      <c r="E29" s="19" t="s">
        <v>51</v>
      </c>
      <c r="F29" s="21" t="s">
        <v>39</v>
      </c>
      <c r="G29" s="7">
        <v>259900</v>
      </c>
      <c r="H29" s="7"/>
      <c r="I29" s="7"/>
      <c r="J29" s="7"/>
      <c r="K29" s="7"/>
    </row>
    <row r="30" spans="1:11" ht="41.4" x14ac:dyDescent="0.3">
      <c r="A30" s="11"/>
      <c r="B30" s="11"/>
      <c r="C30" s="25" t="s">
        <v>61</v>
      </c>
      <c r="D30" s="19">
        <v>2026</v>
      </c>
      <c r="E30" s="19" t="s">
        <v>52</v>
      </c>
      <c r="F30" s="21" t="s">
        <v>39</v>
      </c>
      <c r="G30" s="7">
        <v>15000</v>
      </c>
      <c r="H30" s="7"/>
      <c r="I30" s="7"/>
      <c r="J30" s="7"/>
      <c r="K30" s="7"/>
    </row>
    <row r="31" spans="1:11" ht="41.4" x14ac:dyDescent="0.3">
      <c r="A31" s="11"/>
      <c r="B31" s="11"/>
      <c r="C31" s="25" t="s">
        <v>61</v>
      </c>
      <c r="D31" s="19">
        <v>2026</v>
      </c>
      <c r="E31" s="19" t="s">
        <v>87</v>
      </c>
      <c r="F31" s="21" t="s">
        <v>39</v>
      </c>
      <c r="G31" s="7">
        <v>13000</v>
      </c>
      <c r="H31" s="7"/>
      <c r="I31" s="7"/>
      <c r="J31" s="7"/>
      <c r="K31" s="7"/>
    </row>
    <row r="32" spans="1:11" ht="41.4" x14ac:dyDescent="0.3">
      <c r="A32" s="11"/>
      <c r="B32" s="11"/>
      <c r="C32" s="25" t="s">
        <v>61</v>
      </c>
      <c r="D32" s="19">
        <v>2026</v>
      </c>
      <c r="E32" s="19" t="s">
        <v>53</v>
      </c>
      <c r="F32" s="21" t="s">
        <v>39</v>
      </c>
      <c r="G32" s="7">
        <v>13000</v>
      </c>
      <c r="H32" s="7"/>
      <c r="I32" s="7"/>
      <c r="J32" s="7"/>
      <c r="K32" s="7"/>
    </row>
    <row r="33" spans="1:11" ht="41.4" x14ac:dyDescent="0.3">
      <c r="A33" s="11"/>
      <c r="B33" s="11"/>
      <c r="C33" s="25" t="s">
        <v>61</v>
      </c>
      <c r="D33" s="19">
        <v>2026</v>
      </c>
      <c r="E33" s="19" t="s">
        <v>54</v>
      </c>
      <c r="F33" s="21" t="s">
        <v>39</v>
      </c>
      <c r="G33" s="7">
        <v>994500</v>
      </c>
      <c r="H33" s="7"/>
      <c r="I33" s="7"/>
      <c r="J33" s="7"/>
      <c r="K33" s="7"/>
    </row>
    <row r="34" spans="1:11" ht="55.2" x14ac:dyDescent="0.3">
      <c r="A34" s="11"/>
      <c r="B34" s="11"/>
      <c r="C34" s="25" t="s">
        <v>61</v>
      </c>
      <c r="D34" s="19">
        <v>2026</v>
      </c>
      <c r="E34" s="19" t="s">
        <v>56</v>
      </c>
      <c r="F34" s="21" t="s">
        <v>39</v>
      </c>
      <c r="G34" s="7">
        <v>53500</v>
      </c>
      <c r="H34" s="7"/>
      <c r="I34" s="7"/>
      <c r="J34" s="7"/>
      <c r="K34" s="7"/>
    </row>
    <row r="35" spans="1:11" ht="69" x14ac:dyDescent="0.3">
      <c r="A35" s="11"/>
      <c r="B35" s="11"/>
      <c r="C35" s="25" t="s">
        <v>61</v>
      </c>
      <c r="D35" s="19">
        <v>2026</v>
      </c>
      <c r="E35" s="19" t="s">
        <v>55</v>
      </c>
      <c r="F35" s="21" t="s">
        <v>39</v>
      </c>
      <c r="G35" s="7">
        <v>267100</v>
      </c>
      <c r="H35" s="7"/>
      <c r="I35" s="7"/>
      <c r="J35" s="7"/>
      <c r="K35" s="7"/>
    </row>
    <row r="36" spans="1:11" ht="55.2" x14ac:dyDescent="0.3">
      <c r="A36" s="11"/>
      <c r="B36" s="11"/>
      <c r="C36" s="25" t="s">
        <v>61</v>
      </c>
      <c r="D36" s="19">
        <v>2026</v>
      </c>
      <c r="E36" s="19" t="s">
        <v>88</v>
      </c>
      <c r="F36" s="21" t="s">
        <v>39</v>
      </c>
      <c r="G36" s="7">
        <v>60000</v>
      </c>
      <c r="H36" s="7"/>
      <c r="I36" s="7"/>
      <c r="J36" s="7"/>
      <c r="K36" s="7"/>
    </row>
    <row r="37" spans="1:11" ht="41.4" x14ac:dyDescent="0.3">
      <c r="A37" s="11"/>
      <c r="B37" s="11"/>
      <c r="C37" s="25" t="s">
        <v>61</v>
      </c>
      <c r="D37" s="19">
        <v>2026</v>
      </c>
      <c r="E37" s="19" t="s">
        <v>59</v>
      </c>
      <c r="F37" s="21" t="s">
        <v>39</v>
      </c>
      <c r="G37" s="7">
        <v>65000</v>
      </c>
      <c r="H37" s="7"/>
      <c r="I37" s="7"/>
      <c r="J37" s="7"/>
      <c r="K37" s="7"/>
    </row>
    <row r="38" spans="1:11" ht="41.4" x14ac:dyDescent="0.3">
      <c r="A38" s="11"/>
      <c r="B38" s="11"/>
      <c r="C38" s="25" t="s">
        <v>60</v>
      </c>
      <c r="D38" s="19">
        <v>2026</v>
      </c>
      <c r="E38" s="19" t="s">
        <v>59</v>
      </c>
      <c r="F38" s="21" t="s">
        <v>39</v>
      </c>
      <c r="G38" s="7">
        <v>550000</v>
      </c>
      <c r="H38" s="7"/>
      <c r="I38" s="7"/>
      <c r="J38" s="7"/>
      <c r="K38" s="7"/>
    </row>
    <row r="39" spans="1:11" ht="55.2" x14ac:dyDescent="0.3">
      <c r="A39" s="28"/>
      <c r="B39" s="11"/>
      <c r="C39" s="25" t="s">
        <v>82</v>
      </c>
      <c r="D39" s="19">
        <v>2026</v>
      </c>
      <c r="E39" s="19" t="s">
        <v>66</v>
      </c>
      <c r="F39" s="21" t="s">
        <v>39</v>
      </c>
      <c r="G39" s="7">
        <v>400000</v>
      </c>
      <c r="H39" s="7"/>
      <c r="I39" s="7"/>
      <c r="J39" s="7"/>
      <c r="K39" s="7"/>
    </row>
    <row r="40" spans="1:11" x14ac:dyDescent="0.3">
      <c r="A40" s="39" t="s">
        <v>63</v>
      </c>
      <c r="B40" s="40"/>
      <c r="C40" s="40"/>
      <c r="D40" s="40"/>
      <c r="E40" s="40"/>
      <c r="F40" s="41"/>
      <c r="G40" s="7">
        <f>SUM(G29:G39)</f>
        <v>2691000</v>
      </c>
      <c r="H40" s="7"/>
      <c r="I40" s="7"/>
      <c r="J40" s="7"/>
      <c r="K40" s="7"/>
    </row>
    <row r="41" spans="1:11" ht="96.6" x14ac:dyDescent="0.3">
      <c r="A41" s="11" t="s">
        <v>64</v>
      </c>
      <c r="B41" s="11" t="s">
        <v>62</v>
      </c>
      <c r="C41" s="22" t="s">
        <v>68</v>
      </c>
      <c r="D41" s="19">
        <v>2026</v>
      </c>
      <c r="E41" s="19" t="s">
        <v>67</v>
      </c>
      <c r="F41" s="21" t="s">
        <v>39</v>
      </c>
      <c r="G41" s="7">
        <v>500000</v>
      </c>
      <c r="H41" s="7"/>
      <c r="I41" s="7"/>
      <c r="J41" s="7"/>
      <c r="K41" s="7"/>
    </row>
    <row r="42" spans="1:11" ht="110.25" customHeight="1" x14ac:dyDescent="0.3">
      <c r="A42" s="11"/>
      <c r="B42" s="11"/>
      <c r="C42" s="42" t="s">
        <v>92</v>
      </c>
      <c r="D42" s="44">
        <v>2026</v>
      </c>
      <c r="E42" s="44" t="s">
        <v>44</v>
      </c>
      <c r="F42" s="21" t="s">
        <v>39</v>
      </c>
      <c r="G42" s="7">
        <v>2050730</v>
      </c>
      <c r="H42" s="7"/>
      <c r="I42" s="7"/>
      <c r="J42" s="7"/>
      <c r="K42" s="7"/>
    </row>
    <row r="43" spans="1:11" ht="48.75" customHeight="1" x14ac:dyDescent="0.3">
      <c r="A43" s="11"/>
      <c r="B43" s="11"/>
      <c r="C43" s="43"/>
      <c r="D43" s="45"/>
      <c r="E43" s="45"/>
      <c r="F43" s="21" t="s">
        <v>69</v>
      </c>
      <c r="G43" s="7">
        <v>5000000</v>
      </c>
      <c r="H43" s="7"/>
      <c r="I43" s="7"/>
      <c r="J43" s="7"/>
      <c r="K43" s="7"/>
    </row>
    <row r="44" spans="1:11" x14ac:dyDescent="0.3">
      <c r="A44" s="39" t="s">
        <v>70</v>
      </c>
      <c r="B44" s="40"/>
      <c r="C44" s="40"/>
      <c r="D44" s="40"/>
      <c r="E44" s="40"/>
      <c r="F44" s="41"/>
      <c r="G44" s="7">
        <f>G41+G42+G43</f>
        <v>7550730</v>
      </c>
      <c r="H44" s="7"/>
      <c r="I44" s="7"/>
      <c r="J44" s="7"/>
      <c r="K44" s="7"/>
    </row>
    <row r="45" spans="1:11" ht="96.6" x14ac:dyDescent="0.3">
      <c r="A45" s="11" t="s">
        <v>71</v>
      </c>
      <c r="B45" s="29" t="s">
        <v>72</v>
      </c>
      <c r="C45" s="25" t="s">
        <v>73</v>
      </c>
      <c r="D45" s="19">
        <v>2026</v>
      </c>
      <c r="E45" s="19" t="s">
        <v>51</v>
      </c>
      <c r="F45" s="21" t="s">
        <v>39</v>
      </c>
      <c r="G45" s="7">
        <v>42000</v>
      </c>
      <c r="H45" s="7"/>
      <c r="I45" s="7"/>
      <c r="J45" s="7"/>
      <c r="K45" s="7"/>
    </row>
    <row r="46" spans="1:11" ht="41.4" x14ac:dyDescent="0.3">
      <c r="A46" s="11"/>
      <c r="B46" s="11"/>
      <c r="C46" s="25" t="s">
        <v>74</v>
      </c>
      <c r="D46" s="19">
        <v>2026</v>
      </c>
      <c r="E46" s="19" t="s">
        <v>67</v>
      </c>
      <c r="F46" s="21" t="s">
        <v>39</v>
      </c>
      <c r="G46" s="7">
        <v>30000</v>
      </c>
      <c r="H46" s="7"/>
      <c r="I46" s="7"/>
      <c r="J46" s="7"/>
      <c r="K46" s="7"/>
    </row>
    <row r="47" spans="1:11" x14ac:dyDescent="0.3">
      <c r="A47" s="39" t="s">
        <v>75</v>
      </c>
      <c r="B47" s="40"/>
      <c r="C47" s="40"/>
      <c r="D47" s="40"/>
      <c r="E47" s="40"/>
      <c r="F47" s="41"/>
      <c r="G47" s="7">
        <f>G45+G46</f>
        <v>72000</v>
      </c>
      <c r="H47" s="7"/>
      <c r="I47" s="7"/>
      <c r="J47" s="7"/>
      <c r="K47" s="7"/>
    </row>
    <row r="48" spans="1:11" ht="82.8" x14ac:dyDescent="0.3">
      <c r="A48" s="11" t="s">
        <v>77</v>
      </c>
      <c r="B48" s="29" t="s">
        <v>76</v>
      </c>
      <c r="C48" s="25" t="s">
        <v>79</v>
      </c>
      <c r="D48" s="19">
        <v>2026</v>
      </c>
      <c r="E48" s="19" t="s">
        <v>52</v>
      </c>
      <c r="F48" s="21" t="s">
        <v>39</v>
      </c>
      <c r="G48" s="7">
        <v>101500</v>
      </c>
      <c r="H48" s="7"/>
      <c r="I48" s="7"/>
      <c r="J48" s="7"/>
      <c r="K48" s="7"/>
    </row>
    <row r="49" spans="1:11" ht="159" customHeight="1" x14ac:dyDescent="0.3">
      <c r="A49" s="11" t="s">
        <v>78</v>
      </c>
      <c r="B49" s="11" t="s">
        <v>80</v>
      </c>
      <c r="C49" s="23" t="s">
        <v>99</v>
      </c>
      <c r="D49" s="19">
        <v>2026</v>
      </c>
      <c r="E49" s="19" t="s">
        <v>51</v>
      </c>
      <c r="F49" s="21" t="s">
        <v>39</v>
      </c>
      <c r="G49" s="7">
        <f>105000-64050</f>
        <v>40950</v>
      </c>
      <c r="H49" s="7"/>
      <c r="I49" s="7"/>
      <c r="J49" s="7"/>
      <c r="K49" s="7"/>
    </row>
    <row r="50" spans="1:11" x14ac:dyDescent="0.3">
      <c r="A50" s="46" t="s">
        <v>12</v>
      </c>
      <c r="B50" s="47"/>
      <c r="C50" s="47"/>
      <c r="D50" s="47"/>
      <c r="E50" s="47"/>
      <c r="F50" s="48"/>
      <c r="G50" s="26">
        <f>G16+G28+G40+G44+G47+G48+G49</f>
        <v>91157503.209999993</v>
      </c>
      <c r="H50" s="26">
        <f t="shared" ref="H50:K50" si="0">H16+H28+H40+H44+H47+H48+H49</f>
        <v>0</v>
      </c>
      <c r="I50" s="26">
        <f t="shared" si="0"/>
        <v>0</v>
      </c>
      <c r="J50" s="26">
        <f t="shared" si="0"/>
        <v>0</v>
      </c>
      <c r="K50" s="26">
        <f t="shared" si="0"/>
        <v>0</v>
      </c>
    </row>
    <row r="51" spans="1:11" ht="15.6" x14ac:dyDescent="0.3">
      <c r="A51" s="3"/>
      <c r="B51" s="38" t="s">
        <v>30</v>
      </c>
      <c r="C51" s="38"/>
      <c r="D51" s="38"/>
      <c r="E51" s="38"/>
      <c r="F51" s="38"/>
      <c r="G51" s="38"/>
      <c r="H51" s="38"/>
      <c r="I51" s="3"/>
      <c r="J51" s="3"/>
      <c r="K51" s="3"/>
    </row>
    <row r="52" spans="1:11" ht="16.5" customHeight="1" x14ac:dyDescent="0.3">
      <c r="A52" s="3"/>
      <c r="B52" s="3"/>
      <c r="C52" s="3"/>
      <c r="D52" s="3"/>
      <c r="E52" s="3"/>
      <c r="F52" s="3"/>
      <c r="G52" s="3"/>
      <c r="H52" s="3"/>
      <c r="I52" s="3"/>
      <c r="J52" s="3"/>
      <c r="K52" s="3"/>
    </row>
    <row r="53" spans="1:11" x14ac:dyDescent="0.3">
      <c r="A53" s="3"/>
      <c r="B53" s="3"/>
      <c r="C53" s="8"/>
      <c r="D53" s="3"/>
      <c r="E53" s="3"/>
      <c r="F53" s="3"/>
      <c r="G53" s="3"/>
      <c r="H53" s="3"/>
      <c r="I53" s="3"/>
      <c r="J53" s="3"/>
      <c r="K53" s="3"/>
    </row>
    <row r="54" spans="1:11" x14ac:dyDescent="0.3">
      <c r="A54" s="3"/>
      <c r="B54" s="3" t="s">
        <v>19</v>
      </c>
      <c r="C54" s="3"/>
      <c r="D54" s="8"/>
      <c r="E54" s="8"/>
      <c r="F54" s="3"/>
      <c r="G54" s="3" t="s">
        <v>23</v>
      </c>
      <c r="H54" s="3"/>
      <c r="I54" s="3"/>
      <c r="J54" s="3"/>
      <c r="K54" s="3"/>
    </row>
  </sheetData>
  <mergeCells count="29">
    <mergeCell ref="A6:K6"/>
    <mergeCell ref="A7:K7"/>
    <mergeCell ref="G9:K9"/>
    <mergeCell ref="A9:A10"/>
    <mergeCell ref="B9:B10"/>
    <mergeCell ref="C9:C10"/>
    <mergeCell ref="D9:D10"/>
    <mergeCell ref="E9:E10"/>
    <mergeCell ref="F9:F10"/>
    <mergeCell ref="E11:E15"/>
    <mergeCell ref="D11:D15"/>
    <mergeCell ref="A16:F16"/>
    <mergeCell ref="C22:C23"/>
    <mergeCell ref="B22:B23"/>
    <mergeCell ref="A22:A23"/>
    <mergeCell ref="D22:D23"/>
    <mergeCell ref="E22:E23"/>
    <mergeCell ref="E24:E25"/>
    <mergeCell ref="C24:C25"/>
    <mergeCell ref="D24:D25"/>
    <mergeCell ref="A44:F44"/>
    <mergeCell ref="A47:F47"/>
    <mergeCell ref="B51:H51"/>
    <mergeCell ref="A28:F28"/>
    <mergeCell ref="A40:F40"/>
    <mergeCell ref="C42:C43"/>
    <mergeCell ref="D42:D43"/>
    <mergeCell ref="E42:E43"/>
    <mergeCell ref="A50:F50"/>
  </mergeCells>
  <pageMargins left="0.19685039370078741" right="0.19685039370078741" top="0.74803149606299213" bottom="0.74803149606299213" header="0.31496062992125984" footer="0.31496062992125984"/>
  <pageSetup paperSize="9" scale="60" fitToWidth="0" orientation="landscape" r:id="rId1"/>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ресурсне</vt:lpstr>
      <vt:lpstr>перелік заходів</vt:lpstr>
      <vt:lpstr>'перелік заходів'!Заголовки_для_друку</vt:lpstr>
      <vt:lpstr>'перелік заходів'!Область_друку</vt:lpstr>
      <vt:lpstr>ресурсне!Область_друку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2026-03-13T12:28:20Z</dcterms:modified>
</cp:coreProperties>
</file>