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ИКОНКОМ\Фін.упр\129\"/>
    </mc:Choice>
  </mc:AlternateContent>
  <xr:revisionPtr revIDLastSave="0" documentId="13_ncr:1_{EB7EE226-CB17-4C31-A246-873D33442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" r:id="rId1"/>
  </sheets>
  <definedNames>
    <definedName name="_xlnm.Print_Titles" localSheetId="0">'2026'!$10:$13</definedName>
    <definedName name="_xlnm.Print_Area" localSheetId="0">'2026'!$A$1:$T$24</definedName>
  </definedNames>
  <calcPr calcId="191029"/>
  <customWorkbookViews>
    <customWorkbookView name="220FU1 - Личное представление" guid="{02AC496F-F7D9-465B-9A66-D319977CD4A2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6 - Личное представление" guid="{6174BFC3-8EFC-491A-B8A3-28DB8186A904}" mergeInterval="0" personalView="1" maximized="1" xWindow="-8" yWindow="-8" windowWidth="1616" windowHeight="8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2" l="1"/>
  <c r="O19" i="2"/>
  <c r="T18" i="2"/>
  <c r="S18" i="2"/>
  <c r="R18" i="2"/>
  <c r="Q18" i="2"/>
  <c r="P18" i="2"/>
  <c r="O17" i="2"/>
  <c r="O16" i="2"/>
  <c r="O15" i="2"/>
  <c r="T14" i="2"/>
  <c r="S14" i="2"/>
  <c r="R14" i="2"/>
  <c r="Q14" i="2"/>
  <c r="P14" i="2"/>
  <c r="I20" i="2"/>
  <c r="I19" i="2"/>
  <c r="H19" i="2"/>
  <c r="N18" i="2"/>
  <c r="M18" i="2"/>
  <c r="L18" i="2"/>
  <c r="K18" i="2"/>
  <c r="J18" i="2"/>
  <c r="I17" i="2"/>
  <c r="I16" i="2"/>
  <c r="I15" i="2"/>
  <c r="N14" i="2"/>
  <c r="M14" i="2"/>
  <c r="M22" i="2" s="1"/>
  <c r="L14" i="2"/>
  <c r="L22" i="2" s="1"/>
  <c r="K14" i="2"/>
  <c r="K22" i="2" s="1"/>
  <c r="J14" i="2"/>
  <c r="T22" i="2" l="1"/>
  <c r="I14" i="2"/>
  <c r="N22" i="2"/>
  <c r="Q22" i="2"/>
  <c r="O18" i="2"/>
  <c r="R22" i="2"/>
  <c r="J22" i="2"/>
  <c r="I18" i="2"/>
  <c r="I22" i="2" s="1"/>
  <c r="S22" i="2"/>
  <c r="P22" i="2"/>
  <c r="O14" i="2"/>
  <c r="O22" i="2" l="1"/>
</calcChain>
</file>

<file path=xl/sharedStrings.xml><?xml version="1.0" encoding="utf-8"?>
<sst xmlns="http://schemas.openxmlformats.org/spreadsheetml/2006/main" count="70" uniqueCount="56">
  <si>
    <t>(код бюджету)</t>
  </si>
  <si>
    <t>Начальник фінансового управління</t>
  </si>
  <si>
    <t>Ольга ЯКОВЕНКО</t>
  </si>
  <si>
    <t>до рішення Чорноморської міської ради</t>
  </si>
  <si>
    <t>Додаток 5</t>
  </si>
  <si>
    <t>1558900000</t>
  </si>
  <si>
    <t>№ з/п</t>
  </si>
  <si>
    <t>Найменування галузі (сектору) 
для публічного інвестування/ 
публічного інвестиційного проєкту/ 
програми публічних інвестицій</t>
  </si>
  <si>
    <t>Унікальний ідентифікатор проєкту / 
програми</t>
  </si>
  <si>
    <t>Код Програмної класифікації видатків 
та кредитування місцевого бюджету</t>
  </si>
  <si>
    <t>Найменування бюджетної програми згідно 
з Типовою програмною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</si>
  <si>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
відповідального виконавця</t>
  </si>
  <si>
    <t>Період реалізації публічного інвестиційного проєкту/ програми публічних інвестицій (рік початку і завершення)</t>
  </si>
  <si>
    <t>Загальна вартість публічного інвестиційного проєкту/ програми публічних інвестицій</t>
  </si>
  <si>
    <t>Обсяг бюджетних коштів, спрямованих 
на реалізацію публічного інвестиційного проєкту/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</si>
  <si>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</si>
  <si>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</si>
  <si>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</si>
  <si>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</si>
  <si>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</si>
  <si>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</si>
  <si>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1.</t>
  </si>
  <si>
    <t>Освіта і наука</t>
  </si>
  <si>
    <t>1.1.</t>
  </si>
  <si>
    <t>Капітальний ремонт покрівлі з встановленням геліосистеми в закладі дошкільної освіти № 1 за адресою: Одеська область, Одеський район, м. Чорноморськ, вул. 1 Травня, 4-Б</t>
  </si>
  <si>
    <t>DREAM-UA-171225-0A8FB315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</si>
  <si>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</si>
  <si>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</si>
  <si>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Управління освіти Чорноморської міської ради Одеського району Одеської області</t>
  </si>
  <si>
    <t>1.2.</t>
  </si>
  <si>
    <t>Капітальний ремонт харчоблоку в будівлі Чорноморського ліцею 7 Чорноморської міської ради Одеського району Одеської області, за адресою: Одеська область, Одеський район, місто Чорноморськ, проспект Миру, 43 – А</t>
  </si>
  <si>
    <t>DREAM-UA-151225-E6F83674</t>
  </si>
  <si>
    <t>2025-2027</t>
  </si>
  <si>
    <t>1.3.</t>
  </si>
  <si>
    <t>Нове будівництво захисної споруди цивільного захисту подвійного призначення Чорноморського ліцею №3 Чорноморської міської ради Одеського району Одеської області за адресою: м.Чорноморськ, вул.Паркова, 10-А. Коригування</t>
  </si>
  <si>
    <t>DREAM-UA-161225-984FA06F</t>
  </si>
  <si>
    <t>Управління капітального будівництва Чорноморської міської ради Одеського району Одеської області</t>
  </si>
  <si>
    <t>2023-2026</t>
  </si>
  <si>
    <t>2.</t>
  </si>
  <si>
    <t>Муніципальна інфраструктура та послуги</t>
  </si>
  <si>
    <t>2.1.</t>
  </si>
  <si>
    <t>Капітальний ремонт ушкоджених ділянок господарсько-побутових самопливних каналізаційних колекторів, що проходять по території головної каналізаційної насосної станції за адресою: Одеська область, Одеський район, м. Чорноморськ, вул. Паркова, 23</t>
  </si>
  <si>
    <t>DREAM-UA-171125-025A7475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</si>
  <si>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</si>
  <si>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Відділ комунального господарства та благоустрою Чорноморської міської ради Одеського району Одеської області / Комунальне підприємство "Чорноморськводоканал" Чорноморської міської ради Одеського району Одеської області</t>
  </si>
  <si>
    <t>2025-2026</t>
  </si>
  <si>
    <t>2.2.</t>
  </si>
  <si>
    <t>Будівництво будівлі з улуштуванням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</si>
  <si>
    <t>DREAM-UA-221225-A41181A7</t>
  </si>
  <si>
    <t>УСЬОГО</t>
  </si>
  <si>
    <t>Звіт про використання обсягів публічних інвестицій у розрізі публічних інвестиційних проєктів та програм публічних інвестицій бюджету Чорноморської міської територіальної громади</t>
  </si>
  <si>
    <t>за 1 квартал 2026 року</t>
  </si>
  <si>
    <t>грн</t>
  </si>
  <si>
    <t>План на 2026 рік з урахуванням внесених змін</t>
  </si>
  <si>
    <t>Виконано за звітний період</t>
  </si>
  <si>
    <t>від     15.05.2026  №   1096 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</si>
</sst>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5" fillId="0" borderId="0"/>
    <xf numFmtId="0" fontId="6" fillId="0" borderId="0"/>
  </cellStyleXfs>
  <cellXfs count="8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0" xfId="0" applyFont="1" applyFill="1"/>
    <xf numFmtId="0" fontId="4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4" fontId="11" fillId="2" borderId="8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/>
    </xf>
    <xf numFmtId="4" fontId="8" fillId="2" borderId="19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</cellXfs>
  <cellStyles count="8">
    <cellStyle name="Звичайний" xfId="0" builtinId="0"/>
    <cellStyle name="Обычный 10" xfId="6" xr:uid="{00000000-0005-0000-0000-000001000000}"/>
    <cellStyle name="Обычный 2" xfId="1" xr:uid="{00000000-0005-0000-0000-000002000000}"/>
    <cellStyle name="Обычный 2 2" xfId="5" xr:uid="{00000000-0005-0000-0000-000003000000}"/>
    <cellStyle name="Обычный 3" xfId="3" xr:uid="{00000000-0005-0000-0000-000004000000}"/>
    <cellStyle name="Обычный 9" xfId="7" xr:uid="{00000000-0005-0000-0000-000005000000}"/>
    <cellStyle name="Обычный_дод 3" xfId="4" xr:uid="{00000000-0005-0000-0000-000006000000}"/>
    <cellStyle name="Финансовый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view="pageBreakPreview" zoomScale="60" zoomScaleNormal="60" workbookViewId="0">
      <selection activeCell="H10" sqref="H10:H12"/>
    </sheetView>
  </sheetViews>
  <sheetFormatPr defaultColWidth="8.85546875" defaultRowHeight="15.75"/>
  <cols>
    <col min="1" max="1" width="5.5703125" style="2" customWidth="1"/>
    <col min="2" max="2" width="37.5703125" style="2" customWidth="1"/>
    <col min="3" max="3" width="11.140625" style="2" customWidth="1"/>
    <col min="4" max="4" width="11" style="2" customWidth="1"/>
    <col min="5" max="5" width="23.140625" style="2" customWidth="1"/>
    <col min="6" max="6" width="18" style="2" customWidth="1"/>
    <col min="7" max="7" width="11.85546875" style="2" customWidth="1"/>
    <col min="8" max="8" width="15.140625" style="2" customWidth="1"/>
    <col min="9" max="9" width="15.7109375" style="2" customWidth="1"/>
    <col min="10" max="10" width="16.5703125" style="2" customWidth="1"/>
    <col min="11" max="11" width="15.7109375" style="2" customWidth="1"/>
    <col min="12" max="12" width="8.28515625" style="2" customWidth="1"/>
    <col min="13" max="13" width="6.42578125" style="2" customWidth="1"/>
    <col min="14" max="14" width="7.5703125" style="2" customWidth="1"/>
    <col min="15" max="15" width="15.28515625" style="2" bestFit="1" customWidth="1"/>
    <col min="16" max="17" width="18" style="2" customWidth="1"/>
    <col min="18" max="18" width="8" style="2" customWidth="1"/>
    <col min="19" max="19" width="7" style="2" customWidth="1"/>
    <col min="20" max="20" width="6.85546875" style="2" customWidth="1"/>
    <col min="21" max="16384" width="8.85546875" style="2"/>
  </cols>
  <sheetData>
    <row r="1" spans="1:20">
      <c r="A1" s="1"/>
      <c r="P1" s="2" t="s">
        <v>4</v>
      </c>
    </row>
    <row r="2" spans="1:20">
      <c r="A2" s="1"/>
      <c r="P2" s="2" t="s">
        <v>3</v>
      </c>
    </row>
    <row r="3" spans="1:20">
      <c r="P3" s="2" t="s">
        <v>55</v>
      </c>
    </row>
    <row r="5" spans="1:20" ht="18.75">
      <c r="A5" s="73" t="s">
        <v>50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1:20" ht="14.45" customHeight="1">
      <c r="A6" s="73" t="s">
        <v>51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1:20" ht="14.45" customHeight="1">
      <c r="A7" s="3"/>
      <c r="B7" s="4" t="s">
        <v>5</v>
      </c>
      <c r="C7" s="3"/>
      <c r="D7" s="3"/>
      <c r="E7" s="3"/>
      <c r="F7" s="3"/>
      <c r="G7" s="3"/>
      <c r="H7" s="3"/>
      <c r="I7" s="3"/>
      <c r="J7" s="3"/>
      <c r="K7" s="3"/>
    </row>
    <row r="8" spans="1:20" ht="14.45" customHeight="1">
      <c r="A8" s="3"/>
      <c r="B8" s="2" t="s">
        <v>0</v>
      </c>
      <c r="C8" s="3"/>
      <c r="D8" s="3"/>
      <c r="E8" s="3"/>
      <c r="F8" s="3"/>
      <c r="G8" s="3"/>
      <c r="H8" s="3"/>
      <c r="I8" s="3"/>
      <c r="J8" s="3"/>
      <c r="K8" s="3"/>
    </row>
    <row r="9" spans="1:20" ht="14.45" customHeight="1" thickBot="1">
      <c r="A9" s="3"/>
      <c r="B9" s="4"/>
      <c r="C9" s="3"/>
      <c r="D9" s="3"/>
      <c r="E9" s="3"/>
      <c r="F9" s="3"/>
      <c r="G9" s="3"/>
      <c r="H9" s="3"/>
      <c r="I9" s="3"/>
      <c r="J9" s="3"/>
      <c r="K9" s="3"/>
      <c r="T9" s="2" t="s">
        <v>52</v>
      </c>
    </row>
    <row r="10" spans="1:20" ht="14.45" customHeight="1">
      <c r="A10" s="74" t="s">
        <v>6</v>
      </c>
      <c r="B10" s="76" t="s">
        <v>7</v>
      </c>
      <c r="C10" s="67" t="s">
        <v>8</v>
      </c>
      <c r="D10" s="67" t="s">
        <v>9</v>
      </c>
      <c r="E10" s="67" t="s">
        <v>10</v>
      </c>
      <c r="F10" s="67" t="s">
        <v>11</v>
      </c>
      <c r="G10" s="69" t="s">
        <v>12</v>
      </c>
      <c r="H10" s="71" t="s">
        <v>13</v>
      </c>
      <c r="I10" s="81" t="s">
        <v>53</v>
      </c>
      <c r="J10" s="82"/>
      <c r="K10" s="82"/>
      <c r="L10" s="82"/>
      <c r="M10" s="82"/>
      <c r="N10" s="83"/>
      <c r="O10" s="84" t="s">
        <v>54</v>
      </c>
      <c r="P10" s="85"/>
      <c r="Q10" s="85"/>
      <c r="R10" s="85"/>
      <c r="S10" s="85"/>
      <c r="T10" s="86"/>
    </row>
    <row r="11" spans="1:20" ht="15.6" customHeight="1">
      <c r="A11" s="75"/>
      <c r="B11" s="77"/>
      <c r="C11" s="68"/>
      <c r="D11" s="68"/>
      <c r="E11" s="68"/>
      <c r="F11" s="68"/>
      <c r="G11" s="70"/>
      <c r="H11" s="72"/>
      <c r="I11" s="78" t="s">
        <v>14</v>
      </c>
      <c r="J11" s="79" t="s">
        <v>15</v>
      </c>
      <c r="K11" s="79"/>
      <c r="L11" s="79"/>
      <c r="M11" s="79"/>
      <c r="N11" s="80"/>
      <c r="O11" s="77" t="s">
        <v>14</v>
      </c>
      <c r="P11" s="79" t="s">
        <v>15</v>
      </c>
      <c r="Q11" s="79"/>
      <c r="R11" s="79"/>
      <c r="S11" s="79"/>
      <c r="T11" s="80"/>
    </row>
    <row r="12" spans="1:20" s="6" customFormat="1" ht="136.9" customHeight="1">
      <c r="A12" s="75"/>
      <c r="B12" s="77"/>
      <c r="C12" s="68"/>
      <c r="D12" s="68"/>
      <c r="E12" s="68"/>
      <c r="F12" s="68"/>
      <c r="G12" s="70"/>
      <c r="H12" s="72"/>
      <c r="I12" s="78"/>
      <c r="J12" s="5" t="s">
        <v>16</v>
      </c>
      <c r="K12" s="5" t="s">
        <v>17</v>
      </c>
      <c r="L12" s="5" t="s">
        <v>18</v>
      </c>
      <c r="M12" s="5" t="s">
        <v>19</v>
      </c>
      <c r="N12" s="26" t="s">
        <v>20</v>
      </c>
      <c r="O12" s="77"/>
      <c r="P12" s="5" t="s">
        <v>16</v>
      </c>
      <c r="Q12" s="5" t="s">
        <v>17</v>
      </c>
      <c r="R12" s="5" t="s">
        <v>18</v>
      </c>
      <c r="S12" s="5" t="s">
        <v>19</v>
      </c>
      <c r="T12" s="26" t="s">
        <v>20</v>
      </c>
    </row>
    <row r="13" spans="1:20">
      <c r="A13" s="55">
        <v>1</v>
      </c>
      <c r="B13" s="50">
        <v>2</v>
      </c>
      <c r="C13" s="7">
        <v>3</v>
      </c>
      <c r="D13" s="7">
        <v>4</v>
      </c>
      <c r="E13" s="7">
        <v>5</v>
      </c>
      <c r="F13" s="7">
        <v>6</v>
      </c>
      <c r="G13" s="8">
        <v>7</v>
      </c>
      <c r="H13" s="34">
        <v>8</v>
      </c>
      <c r="I13" s="22">
        <v>9</v>
      </c>
      <c r="J13" s="7">
        <v>10</v>
      </c>
      <c r="K13" s="7">
        <v>11</v>
      </c>
      <c r="L13" s="7">
        <v>12</v>
      </c>
      <c r="M13" s="7">
        <v>13</v>
      </c>
      <c r="N13" s="27">
        <v>14</v>
      </c>
      <c r="O13" s="50">
        <v>15</v>
      </c>
      <c r="P13" s="7">
        <v>16</v>
      </c>
      <c r="Q13" s="7">
        <v>17</v>
      </c>
      <c r="R13" s="7">
        <v>18</v>
      </c>
      <c r="S13" s="7">
        <v>19</v>
      </c>
      <c r="T13" s="27">
        <v>20</v>
      </c>
    </row>
    <row r="14" spans="1:20" s="12" customFormat="1">
      <c r="A14" s="56" t="s">
        <v>21</v>
      </c>
      <c r="B14" s="35" t="s">
        <v>22</v>
      </c>
      <c r="C14" s="9"/>
      <c r="D14" s="9"/>
      <c r="E14" s="9"/>
      <c r="F14" s="9"/>
      <c r="G14" s="10"/>
      <c r="H14" s="36"/>
      <c r="I14" s="23">
        <f>SUM(I15:I17)</f>
        <v>79068944.5</v>
      </c>
      <c r="J14" s="11">
        <f t="shared" ref="J14:N14" si="0">SUM(J15:J17)</f>
        <v>29494990</v>
      </c>
      <c r="K14" s="11">
        <f t="shared" si="0"/>
        <v>49573954.5</v>
      </c>
      <c r="L14" s="11">
        <f t="shared" si="0"/>
        <v>0</v>
      </c>
      <c r="M14" s="11">
        <f t="shared" si="0"/>
        <v>0</v>
      </c>
      <c r="N14" s="29">
        <f t="shared" si="0"/>
        <v>0</v>
      </c>
      <c r="O14" s="28">
        <f>SUM(O15:O17)</f>
        <v>6862746.3600000003</v>
      </c>
      <c r="P14" s="11">
        <f t="shared" ref="P14" si="1">SUM(P15:P17)</f>
        <v>83268.12</v>
      </c>
      <c r="Q14" s="11">
        <f t="shared" ref="Q14:T14" si="2">SUM(Q15:Q17)</f>
        <v>6779478.2400000002</v>
      </c>
      <c r="R14" s="11">
        <f t="shared" si="2"/>
        <v>0</v>
      </c>
      <c r="S14" s="11">
        <f t="shared" si="2"/>
        <v>0</v>
      </c>
      <c r="T14" s="29">
        <f t="shared" si="2"/>
        <v>0</v>
      </c>
    </row>
    <row r="15" spans="1:20" s="12" customFormat="1" ht="157.15" customHeight="1">
      <c r="A15" s="57" t="s">
        <v>23</v>
      </c>
      <c r="B15" s="60" t="s">
        <v>24</v>
      </c>
      <c r="C15" s="13" t="s">
        <v>25</v>
      </c>
      <c r="D15" s="14" t="s">
        <v>26</v>
      </c>
      <c r="E15" s="15" t="s">
        <v>27</v>
      </c>
      <c r="F15" s="51" t="s">
        <v>28</v>
      </c>
      <c r="G15" s="16">
        <v>2026</v>
      </c>
      <c r="H15" s="33">
        <v>4843628</v>
      </c>
      <c r="I15" s="24">
        <f>J15+K15+L15+M15+N15</f>
        <v>4843628</v>
      </c>
      <c r="J15" s="18">
        <v>4843628</v>
      </c>
      <c r="K15" s="18"/>
      <c r="L15" s="18"/>
      <c r="M15" s="18"/>
      <c r="N15" s="31"/>
      <c r="O15" s="30">
        <f>P15+Q15+R15+S15+T15</f>
        <v>0</v>
      </c>
      <c r="P15" s="18"/>
      <c r="Q15" s="18"/>
      <c r="R15" s="18"/>
      <c r="S15" s="18"/>
      <c r="T15" s="31"/>
    </row>
    <row r="16" spans="1:20" s="12" customFormat="1" ht="129.6" customHeight="1">
      <c r="A16" s="57" t="s">
        <v>29</v>
      </c>
      <c r="B16" s="60" t="s">
        <v>30</v>
      </c>
      <c r="C16" s="13" t="s">
        <v>31</v>
      </c>
      <c r="D16" s="14" t="s">
        <v>26</v>
      </c>
      <c r="E16" s="15" t="s">
        <v>27</v>
      </c>
      <c r="F16" s="51" t="s">
        <v>28</v>
      </c>
      <c r="G16" s="16" t="s">
        <v>32</v>
      </c>
      <c r="H16" s="33">
        <v>21493268</v>
      </c>
      <c r="I16" s="24">
        <f>J16+K16+L16+M16+N16</f>
        <v>7000000</v>
      </c>
      <c r="J16" s="18">
        <v>7000000</v>
      </c>
      <c r="K16" s="18"/>
      <c r="L16" s="18"/>
      <c r="M16" s="18"/>
      <c r="N16" s="31"/>
      <c r="O16" s="30">
        <f>P16+Q16+R16+S16+T16</f>
        <v>0</v>
      </c>
      <c r="P16" s="18"/>
      <c r="Q16" s="18"/>
      <c r="R16" s="18"/>
      <c r="S16" s="18"/>
      <c r="T16" s="31"/>
    </row>
    <row r="17" spans="1:20" s="12" customFormat="1" ht="133.9" customHeight="1">
      <c r="A17" s="58" t="s">
        <v>33</v>
      </c>
      <c r="B17" s="60" t="s">
        <v>34</v>
      </c>
      <c r="C17" s="13" t="s">
        <v>35</v>
      </c>
      <c r="D17" s="16">
        <v>1511300</v>
      </c>
      <c r="E17" s="19" t="s">
        <v>27</v>
      </c>
      <c r="F17" s="13" t="s">
        <v>36</v>
      </c>
      <c r="G17" s="16" t="s">
        <v>37</v>
      </c>
      <c r="H17" s="33">
        <v>102462362</v>
      </c>
      <c r="I17" s="25">
        <f>J17+K17+L17+M17+N17</f>
        <v>67225316.5</v>
      </c>
      <c r="J17" s="17">
        <v>17651362</v>
      </c>
      <c r="K17" s="17">
        <v>49573954.5</v>
      </c>
      <c r="L17" s="17"/>
      <c r="M17" s="17"/>
      <c r="N17" s="33"/>
      <c r="O17" s="32">
        <f>P17+Q17+R17+S17+T17</f>
        <v>6862746.3600000003</v>
      </c>
      <c r="P17" s="17">
        <v>83268.12</v>
      </c>
      <c r="Q17" s="17">
        <v>6779478.2400000002</v>
      </c>
      <c r="R17" s="17"/>
      <c r="S17" s="17"/>
      <c r="T17" s="33"/>
    </row>
    <row r="18" spans="1:20" s="12" customFormat="1" ht="31.5">
      <c r="A18" s="56" t="s">
        <v>38</v>
      </c>
      <c r="B18" s="61" t="s">
        <v>39</v>
      </c>
      <c r="C18" s="10"/>
      <c r="D18" s="9"/>
      <c r="E18" s="9"/>
      <c r="F18" s="9"/>
      <c r="G18" s="10"/>
      <c r="H18" s="36"/>
      <c r="I18" s="23">
        <f>SUM(I19:I20)</f>
        <v>35611310</v>
      </c>
      <c r="J18" s="11">
        <f>SUM(J19:J20)</f>
        <v>35611310</v>
      </c>
      <c r="K18" s="11">
        <f t="shared" ref="K18:N18" si="3">SUM(K19:K20)</f>
        <v>0</v>
      </c>
      <c r="L18" s="11">
        <f t="shared" si="3"/>
        <v>0</v>
      </c>
      <c r="M18" s="11">
        <f t="shared" si="3"/>
        <v>0</v>
      </c>
      <c r="N18" s="29">
        <f t="shared" si="3"/>
        <v>0</v>
      </c>
      <c r="O18" s="28">
        <f>SUM(O19:O20)</f>
        <v>1423554.72</v>
      </c>
      <c r="P18" s="11">
        <f>SUM(P19:P20)</f>
        <v>1423554.72</v>
      </c>
      <c r="Q18" s="11">
        <f t="shared" ref="Q18:T18" si="4">SUM(Q19:Q20)</f>
        <v>0</v>
      </c>
      <c r="R18" s="11">
        <f t="shared" si="4"/>
        <v>0</v>
      </c>
      <c r="S18" s="11">
        <f t="shared" si="4"/>
        <v>0</v>
      </c>
      <c r="T18" s="29">
        <f t="shared" si="4"/>
        <v>0</v>
      </c>
    </row>
    <row r="19" spans="1:20" s="12" customFormat="1" ht="291.60000000000002" customHeight="1">
      <c r="A19" s="57" t="s">
        <v>40</v>
      </c>
      <c r="B19" s="62" t="s">
        <v>41</v>
      </c>
      <c r="C19" s="13" t="s">
        <v>42</v>
      </c>
      <c r="D19" s="20">
        <v>1216091</v>
      </c>
      <c r="E19" s="15" t="s">
        <v>43</v>
      </c>
      <c r="F19" s="51" t="s">
        <v>44</v>
      </c>
      <c r="G19" s="16" t="s">
        <v>45</v>
      </c>
      <c r="H19" s="33">
        <f>4277000+137116.8</f>
        <v>4414116.8</v>
      </c>
      <c r="I19" s="24">
        <f>J19+K19+L19+M19+N19</f>
        <v>4277000</v>
      </c>
      <c r="J19" s="18">
        <v>4277000</v>
      </c>
      <c r="K19" s="18"/>
      <c r="L19" s="18"/>
      <c r="M19" s="18"/>
      <c r="N19" s="31"/>
      <c r="O19" s="30">
        <f>P19+Q19+R19+S19+T19</f>
        <v>0</v>
      </c>
      <c r="P19" s="18"/>
      <c r="Q19" s="18"/>
      <c r="R19" s="18"/>
      <c r="S19" s="18"/>
      <c r="T19" s="31"/>
    </row>
    <row r="20" spans="1:20" s="12" customFormat="1" ht="190.15" customHeight="1">
      <c r="A20" s="57" t="s">
        <v>46</v>
      </c>
      <c r="B20" s="62" t="s">
        <v>47</v>
      </c>
      <c r="C20" s="13" t="s">
        <v>48</v>
      </c>
      <c r="D20" s="20">
        <v>1516091</v>
      </c>
      <c r="E20" s="15" t="s">
        <v>43</v>
      </c>
      <c r="F20" s="51" t="s">
        <v>36</v>
      </c>
      <c r="G20" s="16" t="s">
        <v>37</v>
      </c>
      <c r="H20" s="33">
        <v>71059907.489999995</v>
      </c>
      <c r="I20" s="24">
        <f>J20+K20+L20+M20+N20</f>
        <v>31334310</v>
      </c>
      <c r="J20" s="18">
        <v>31334310</v>
      </c>
      <c r="K20" s="18"/>
      <c r="L20" s="18"/>
      <c r="M20" s="18"/>
      <c r="N20" s="31"/>
      <c r="O20" s="30">
        <f>P20+Q20+R20+S20+T20</f>
        <v>1423554.72</v>
      </c>
      <c r="P20" s="18">
        <v>1423554.72</v>
      </c>
      <c r="Q20" s="18"/>
      <c r="R20" s="18"/>
      <c r="S20" s="18"/>
      <c r="T20" s="31"/>
    </row>
    <row r="21" spans="1:20" s="12" customFormat="1" ht="16.5" thickBot="1">
      <c r="A21" s="59"/>
      <c r="B21" s="63"/>
      <c r="C21" s="64"/>
      <c r="D21" s="64"/>
      <c r="E21" s="65"/>
      <c r="F21" s="65"/>
      <c r="G21" s="64"/>
      <c r="H21" s="66"/>
      <c r="I21" s="48"/>
      <c r="J21" s="37"/>
      <c r="K21" s="37"/>
      <c r="L21" s="37"/>
      <c r="M21" s="37"/>
      <c r="N21" s="38"/>
      <c r="O21" s="52"/>
      <c r="P21" s="53"/>
      <c r="Q21" s="53"/>
      <c r="R21" s="53"/>
      <c r="S21" s="53"/>
      <c r="T21" s="54"/>
    </row>
    <row r="22" spans="1:20" s="12" customFormat="1" ht="16.5" thickBot="1">
      <c r="A22" s="39"/>
      <c r="B22" s="40"/>
      <c r="C22" s="41"/>
      <c r="D22" s="41"/>
      <c r="E22" s="41"/>
      <c r="F22" s="41"/>
      <c r="G22" s="42"/>
      <c r="H22" s="43" t="s">
        <v>49</v>
      </c>
      <c r="I22" s="49">
        <f t="shared" ref="I22:N22" si="5">I14+I18</f>
        <v>114680254.5</v>
      </c>
      <c r="J22" s="45">
        <f t="shared" si="5"/>
        <v>65106300</v>
      </c>
      <c r="K22" s="45">
        <f t="shared" si="5"/>
        <v>49573954.5</v>
      </c>
      <c r="L22" s="45">
        <f t="shared" si="5"/>
        <v>0</v>
      </c>
      <c r="M22" s="45">
        <f t="shared" si="5"/>
        <v>0</v>
      </c>
      <c r="N22" s="46">
        <f t="shared" si="5"/>
        <v>0</v>
      </c>
      <c r="O22" s="44">
        <f t="shared" ref="O22:T22" si="6">O14+O18</f>
        <v>8286301.0800000001</v>
      </c>
      <c r="P22" s="45">
        <f t="shared" si="6"/>
        <v>1506822.8399999999</v>
      </c>
      <c r="Q22" s="45">
        <f t="shared" si="6"/>
        <v>6779478.2400000002</v>
      </c>
      <c r="R22" s="45">
        <f t="shared" si="6"/>
        <v>0</v>
      </c>
      <c r="S22" s="45">
        <f t="shared" si="6"/>
        <v>0</v>
      </c>
      <c r="T22" s="47">
        <f t="shared" si="6"/>
        <v>0</v>
      </c>
    </row>
    <row r="23" spans="1:20" s="12" customFormat="1">
      <c r="A23" s="2"/>
      <c r="B23" s="2"/>
      <c r="C23" s="2"/>
      <c r="D23" s="2"/>
      <c r="E23" s="2"/>
      <c r="F23" s="2"/>
      <c r="G23" s="21"/>
      <c r="H23" s="21"/>
      <c r="I23" s="2"/>
      <c r="J23" s="2"/>
      <c r="K23" s="2"/>
      <c r="L23" s="2"/>
      <c r="M23" s="2"/>
      <c r="N23" s="2"/>
    </row>
    <row r="24" spans="1:20" s="12" customFormat="1">
      <c r="A24" s="2"/>
      <c r="B24" s="2"/>
      <c r="C24" s="2"/>
      <c r="D24" s="2" t="s">
        <v>1</v>
      </c>
      <c r="E24" s="2"/>
      <c r="F24" s="2"/>
      <c r="G24" s="21"/>
      <c r="H24" s="21"/>
      <c r="I24" s="2"/>
      <c r="J24" s="2" t="s">
        <v>2</v>
      </c>
      <c r="K24" s="2"/>
      <c r="L24" s="2"/>
      <c r="M24" s="2"/>
      <c r="N24" s="2"/>
    </row>
  </sheetData>
  <mergeCells count="16">
    <mergeCell ref="F10:F12"/>
    <mergeCell ref="G10:G12"/>
    <mergeCell ref="H10:H12"/>
    <mergeCell ref="A5:T5"/>
    <mergeCell ref="A6:T6"/>
    <mergeCell ref="A10:A12"/>
    <mergeCell ref="B10:B12"/>
    <mergeCell ref="C10:C12"/>
    <mergeCell ref="I11:I12"/>
    <mergeCell ref="J11:N11"/>
    <mergeCell ref="O11:O12"/>
    <mergeCell ref="P11:T11"/>
    <mergeCell ref="I10:N10"/>
    <mergeCell ref="O10:T10"/>
    <mergeCell ref="D10:D12"/>
    <mergeCell ref="E10:E12"/>
  </mergeCells>
  <pageMargins left="0.11811023622047245" right="0.11811023622047245" top="0.78740157480314965" bottom="0.15748031496062992" header="0.39370078740157483" footer="0.31496062992125984"/>
  <pageSetup paperSize="9" scale="50" fitToHeight="13" orientation="landscape" verticalDpi="0" r:id="rId1"/>
  <rowBreaks count="1" manualBreakCount="1">
    <brk id="17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</cp:lastModifiedBy>
  <cp:lastPrinted>2026-04-28T14:45:52Z</cp:lastPrinted>
  <dcterms:created xsi:type="dcterms:W3CDTF">2019-04-10T18:00:09Z</dcterms:created>
  <dcterms:modified xsi:type="dcterms:W3CDTF">2026-05-19T12:25:05Z</dcterms:modified>
</cp:coreProperties>
</file>