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ВИКОНКОМ\Фін.упр\129\"/>
    </mc:Choice>
  </mc:AlternateContent>
  <xr:revisionPtr revIDLastSave="0" documentId="13_ncr:1_{0B273A2E-D26E-434C-BB9E-31FFA31145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Z_02AC496F_F7D9_465B_9A66_D319977CD4A2_.wvu.PrintArea" localSheetId="0" hidden="1">'2026'!$A$1:$H$8</definedName>
    <definedName name="Z_02AC496F_F7D9_465B_9A66_D319977CD4A2_.wvu.PrintTitles" localSheetId="0" hidden="1">'2026'!$7:$8</definedName>
    <definedName name="Z_6174BFC3_8EFC_491A_B8A3_28DB8186A904_.wvu.PrintArea" localSheetId="0" hidden="1">'2026'!$A$1:$H$8</definedName>
    <definedName name="Z_6174BFC3_8EFC_491A_B8A3_28DB8186A904_.wvu.PrintTitles" localSheetId="0" hidden="1">'2026'!$7:$8</definedName>
    <definedName name="Z_71B4C162_96A9_4CA7_B3F0_0C57B820C4BA_.wvu.PrintArea" localSheetId="0" hidden="1">'2026'!$A$1:$H$8</definedName>
    <definedName name="Z_71B4C162_96A9_4CA7_B3F0_0C57B820C4BA_.wvu.PrintTitles" localSheetId="0" hidden="1">'2026'!$7:$8</definedName>
    <definedName name="Z_9D5EF3DD_3431_45D7_BCA1_2268CCD9FD10_.wvu.PrintArea" localSheetId="0" hidden="1">'2026'!$A$1:$H$8</definedName>
    <definedName name="Z_9D5EF3DD_3431_45D7_BCA1_2268CCD9FD10_.wvu.PrintTitles" localSheetId="0" hidden="1">'2026'!$7:$8</definedName>
    <definedName name="_xlnm.Print_Titles" localSheetId="0">'2026'!$7:$8</definedName>
    <definedName name="_xlnm.Print_Area" localSheetId="0">'2026'!$A$1:$H$31</definedName>
  </definedNames>
  <calcPr calcId="191029"/>
  <customWorkbookViews>
    <customWorkbookView name="220FU6 - Личное представление" guid="{6174BFC3-8EFC-491A-B8A3-28DB8186A904}" mergeInterval="0" personalView="1" maximized="1" xWindow="-8" yWindow="-8" windowWidth="1616" windowHeight="876" activeSheetId="1"/>
    <customWorkbookView name="220FU5 - Личное представление" guid="{71B4C162-96A9-4CA7-B3F0-0C57B820C4BA}" mergeInterval="0" personalView="1" maximized="1" xWindow="-8" yWindow="-8" windowWidth="1936" windowHeight="1056" activeSheetId="1"/>
    <customWorkbookView name="220FU3 - Личное представление" guid="{9D5EF3DD-3431-45D7-BCA1-2268CCD9FD10}" mergeInterval="0" personalView="1" maximized="1" xWindow="-8" yWindow="-8" windowWidth="1382" windowHeight="744" activeSheetId="1"/>
    <customWorkbookView name="220FU1 - Личное представление" guid="{02AC496F-F7D9-465B-9A66-D319977CD4A2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 s="1"/>
  <c r="G15" i="1"/>
  <c r="G14" i="1" s="1"/>
  <c r="G20" i="1"/>
  <c r="G19" i="1" s="1"/>
  <c r="G18" i="1" s="1"/>
  <c r="G26" i="1"/>
  <c r="G23" i="1" s="1"/>
  <c r="G22" i="1" s="1"/>
  <c r="F26" i="1"/>
  <c r="F25" i="1"/>
  <c r="F20" i="1"/>
  <c r="F19" i="1" s="1"/>
  <c r="F18" i="1" s="1"/>
  <c r="F15" i="1"/>
  <c r="F14" i="1" s="1"/>
  <c r="F11" i="1"/>
  <c r="F10" i="1" s="1"/>
  <c r="F23" i="1" l="1"/>
  <c r="F22" i="1" s="1"/>
  <c r="G30" i="1"/>
  <c r="F30" i="1"/>
  <c r="H14" i="1" l="1"/>
  <c r="H15" i="1"/>
  <c r="H16" i="1"/>
  <c r="H18" i="1"/>
  <c r="H19" i="1"/>
  <c r="H20" i="1"/>
  <c r="H21" i="1"/>
  <c r="H22" i="1"/>
  <c r="H24" i="1"/>
  <c r="H25" i="1"/>
  <c r="H28" i="1"/>
  <c r="H27" i="1" l="1"/>
  <c r="H26" i="1"/>
  <c r="H23" i="1"/>
  <c r="H17" i="1"/>
  <c r="H13" i="1" l="1"/>
  <c r="H12" i="1" l="1"/>
  <c r="H29" i="1" l="1"/>
  <c r="H30" i="1"/>
  <c r="H11" i="1"/>
  <c r="H10" i="1" l="1"/>
</calcChain>
</file>

<file path=xl/sharedStrings.xml><?xml version="1.0" encoding="utf-8"?>
<sst xmlns="http://schemas.openxmlformats.org/spreadsheetml/2006/main" count="77" uniqueCount="66">
  <si>
    <t>% виконання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</si>
  <si>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</si>
  <si>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</si>
  <si>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</si>
  <si>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</si>
  <si>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0600000</t>
  </si>
  <si>
    <t>0610000</t>
  </si>
  <si>
    <t>ВСЬОГО</t>
  </si>
  <si>
    <t>(код бюджету)</t>
  </si>
  <si>
    <t>0200000</t>
  </si>
  <si>
    <t>0210000</t>
  </si>
  <si>
    <t>0490</t>
  </si>
  <si>
    <t>Капітальні видатки разом, в т.ч.:</t>
  </si>
  <si>
    <t>1200000</t>
  </si>
  <si>
    <t>1210000</t>
  </si>
  <si>
    <t>1500000</t>
  </si>
  <si>
    <t>1510000</t>
  </si>
  <si>
    <t>Виконавчий комітет Чорноморської  міської ради  Одеського району Одеської області</t>
  </si>
  <si>
    <t>до рішення Чорноморської міської ради</t>
  </si>
  <si>
    <t>Найменування робіт</t>
  </si>
  <si>
    <t>Управління освіти Чорноморської  міської ради  Одеського району Одеської області</t>
  </si>
  <si>
    <t>Відділ комунального господарства та благоустрою Чорноморської  міської ради  Одеського району Одеської області</t>
  </si>
  <si>
    <t>Реконструкція скверу за адресою: Одеська область, м.Чорноморськ, проспект Миру, 14. Коригування</t>
  </si>
  <si>
    <t>Управління капітального будівництва Чорноморської  міської ради  Одеського району Одеської області</t>
  </si>
  <si>
    <t>Виконано за звітний період, грн</t>
  </si>
  <si>
    <t>Додаток 7</t>
  </si>
  <si>
    <t>0443</t>
  </si>
  <si>
    <t>Розроблення комплексного плану просторового розвитку території Чорноморської міської територіальної громади</t>
  </si>
  <si>
    <t>0611183</t>
  </si>
  <si>
    <t>1183</t>
  </si>
  <si>
    <t>0990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</si>
  <si>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</si>
  <si>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0611184</t>
  </si>
  <si>
    <t>1184</t>
  </si>
  <si>
    <t>0640</t>
  </si>
  <si>
    <t>1512171</t>
  </si>
  <si>
    <t>2171</t>
  </si>
  <si>
    <t>0763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</si>
  <si>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</si>
  <si>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1516091</t>
  </si>
  <si>
    <t>6091</t>
  </si>
  <si>
    <t>Збільшення електропотужностей для 13-го мікрорайону міста Чорноморськ, Одеської області</t>
  </si>
  <si>
    <t>Начальник фінансового управління                                                                                          Ольга ЯКОВЕНКО</t>
  </si>
  <si>
    <t>Обсяг видатків бюджету розвитку, грн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</si>
  <si>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</si>
  <si>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</si>
  <si>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</si>
  <si>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 Чорноморськ, вул. Захисників України, 1 (розробка проектно-кошторисної документації)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</si>
  <si>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</si>
  <si>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</si>
  <si>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</si>
  <si>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</si>
  <si>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</si>
  <si>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</si>
  <si>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1511300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</si>
  <si>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</si>
  <si>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</si>
  <si>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Нове будівництво захисної споруди цивільного захисту подвійного призначення Чорноморського економіко - правового ліцею № 1 Чорноморської міської ради Одеського району Одеської області  за адресою: м.Чорноморськ, пров.Шкільний, 8</t>
  </si>
  <si>
    <t xml:space="preserve"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областіза адресою: вул. Віталія Шума, буд. 4, м. Чорноморськ, Одеського району, Одеської області, пошкоджених внаслідок збройної агресії російської федерації" </t>
  </si>
  <si>
    <t>Реконструкція напірного каналізаційного колектору за адресою: Одеська область, Одеський район, м.Чорноморськ, від вул.Космонавтов, 59Г в с.Малодолинське до вул.Світла, 51 в смт.Олександрівка</t>
  </si>
  <si>
    <t>Реконструкція водогону Дн 600 мм на рибпорт в с.Бурлача Балка Одеського району Одеської області на ділянці в районі с.Сухий Лиман довжиною 460м</t>
  </si>
  <si>
    <t>1517330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</si>
  <si>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</si>
  <si>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</si>
  <si>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 xml:space="preserve">Звіт про використання коштів бюджету розвитку у складі бюджету Чорноморської міської територіальної громади  за 1 квартал 2026 року </t>
  </si>
  <si>
    <t>від      15.05.2026  №   1096 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</si>
</sst>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3"/>
      <color indexed="12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Arimo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2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0" fontId="14" fillId="0" borderId="0"/>
    <xf numFmtId="9" fontId="15" fillId="0" borderId="0" applyFont="0" applyFill="0" applyBorder="0" applyAlignment="0" applyProtection="0"/>
  </cellStyleXfs>
  <cellXfs count="47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12" fillId="0" borderId="5" xfId="5" applyFont="1" applyBorder="1" applyAlignment="1" applyProtection="1">
      <alignment horizontal="left"/>
    </xf>
    <xf numFmtId="0" fontId="11" fillId="0" borderId="0" xfId="5" applyFont="1" applyAlignment="1" applyProtection="1">
      <alignment horizontal="center"/>
    </xf>
    <xf numFmtId="9" fontId="6" fillId="2" borderId="0" xfId="9" applyFont="1" applyFill="1" applyAlignment="1">
      <alignment horizontal="left"/>
    </xf>
    <xf numFmtId="9" fontId="7" fillId="2" borderId="0" xfId="9" applyFont="1" applyFill="1"/>
    <xf numFmtId="9" fontId="7" fillId="2" borderId="0" xfId="9" applyFont="1" applyFill="1" applyAlignment="1">
      <alignment horizontal="center"/>
    </xf>
    <xf numFmtId="9" fontId="7" fillId="2" borderId="0" xfId="9" applyFont="1" applyFill="1" applyAlignment="1">
      <alignment horizontal="left" vertical="center"/>
    </xf>
    <xf numFmtId="0" fontId="3" fillId="2" borderId="0" xfId="0" applyFont="1" applyFill="1"/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7" fillId="2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4" quotePrefix="1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left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6" fillId="0" borderId="6" xfId="0" applyFont="1" applyBorder="1"/>
    <xf numFmtId="0" fontId="3" fillId="2" borderId="6" xfId="0" applyFont="1" applyFill="1" applyBorder="1" applyAlignment="1">
      <alignment horizontal="center" vertical="center" wrapText="1"/>
    </xf>
    <xf numFmtId="9" fontId="17" fillId="0" borderId="0" xfId="9" applyFont="1" applyAlignment="1">
      <alignment horizontal="left"/>
    </xf>
    <xf numFmtId="0" fontId="11" fillId="0" borderId="0" xfId="5" applyFont="1" applyAlignment="1" applyProtection="1">
      <alignment horizontal="left"/>
    </xf>
    <xf numFmtId="9" fontId="3" fillId="2" borderId="0" xfId="9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</cellXfs>
  <cellStyles count="10">
    <cellStyle name="Відсотковий" xfId="9" builtinId="5"/>
    <cellStyle name="Гіперпосилання" xfId="5" builtinId="8"/>
    <cellStyle name="Звичайний" xfId="0" builtinId="0"/>
    <cellStyle name="Обычный 10" xfId="7" xr:uid="{00000000-0005-0000-0000-000003000000}"/>
    <cellStyle name="Обычный 2" xfId="1" xr:uid="{00000000-0005-0000-0000-000004000000}"/>
    <cellStyle name="Обычный 2 2" xfId="6" xr:uid="{00000000-0005-0000-0000-000005000000}"/>
    <cellStyle name="Обычный 3" xfId="3" xr:uid="{00000000-0005-0000-0000-000006000000}"/>
    <cellStyle name="Обычный 9" xfId="8" xr:uid="{00000000-0005-0000-0000-000007000000}"/>
    <cellStyle name="Обычный_дод 3" xfId="4" xr:uid="{00000000-0005-0000-0000-000008000000}"/>
    <cellStyle name="Финансовый 2" xfId="2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zoomScale="90" zoomScaleNormal="90" zoomScaleSheetLayoutView="90" workbookViewId="0">
      <selection activeCell="F3" sqref="F3:H3"/>
    </sheetView>
  </sheetViews>
  <sheetFormatPr defaultColWidth="9.140625" defaultRowHeight="18.75"/>
  <cols>
    <col min="1" max="1" width="15.85546875" style="2" customWidth="1"/>
    <col min="2" max="2" width="14.85546875" style="1" customWidth="1"/>
    <col min="3" max="3" width="16" style="1" customWidth="1"/>
    <col min="4" max="4" width="50" style="1" customWidth="1"/>
    <col min="5" max="5" width="55.5703125" style="3" customWidth="1"/>
    <col min="6" max="6" width="16.28515625" style="1" customWidth="1"/>
    <col min="7" max="7" width="17.5703125" style="1" customWidth="1"/>
    <col min="8" max="8" width="11.140625" style="2" customWidth="1"/>
    <col min="9" max="9" width="24" style="1" customWidth="1"/>
    <col min="10" max="10" width="18.42578125" style="1" bestFit="1" customWidth="1"/>
    <col min="11" max="11" width="16.85546875" style="1" bestFit="1" customWidth="1"/>
    <col min="12" max="12" width="15.5703125" style="1" bestFit="1" customWidth="1"/>
    <col min="13" max="16384" width="9.140625" style="1"/>
  </cols>
  <sheetData>
    <row r="1" spans="1:8" s="9" customFormat="1">
      <c r="A1" s="8"/>
      <c r="D1" s="10"/>
      <c r="E1" s="11"/>
      <c r="F1" s="43" t="s">
        <v>25</v>
      </c>
      <c r="G1" s="43"/>
      <c r="H1" s="43"/>
    </row>
    <row r="2" spans="1:8" s="9" customFormat="1">
      <c r="A2" s="8"/>
      <c r="D2" s="10"/>
      <c r="E2" s="11"/>
      <c r="F2" s="45" t="s">
        <v>18</v>
      </c>
      <c r="G2" s="45"/>
      <c r="H2" s="45"/>
    </row>
    <row r="3" spans="1:8" s="9" customFormat="1">
      <c r="A3" s="8"/>
      <c r="D3" s="10"/>
      <c r="E3" s="11"/>
      <c r="F3" s="43" t="s">
        <v>65</v>
      </c>
      <c r="G3" s="43"/>
      <c r="H3" s="43"/>
    </row>
    <row r="4" spans="1:8" s="4" customFormat="1" ht="20.25">
      <c r="A4" s="46" t="s">
        <v>64</v>
      </c>
      <c r="B4" s="46"/>
      <c r="C4" s="46"/>
      <c r="D4" s="46"/>
      <c r="E4" s="46"/>
      <c r="F4" s="46"/>
      <c r="G4" s="46"/>
      <c r="H4" s="46"/>
    </row>
    <row r="5" spans="1:8" s="4" customFormat="1" ht="20.25">
      <c r="A5" s="44">
        <v>1558900000</v>
      </c>
      <c r="B5" s="44"/>
      <c r="C5" s="5"/>
      <c r="D5" s="5"/>
      <c r="E5" s="5"/>
      <c r="F5" s="5"/>
      <c r="G5" s="5"/>
      <c r="H5" s="21"/>
    </row>
    <row r="6" spans="1:8" s="4" customFormat="1" ht="20.25">
      <c r="A6" s="6" t="s">
        <v>8</v>
      </c>
      <c r="B6" s="7"/>
      <c r="C6" s="5"/>
      <c r="D6" s="5"/>
      <c r="E6" s="5"/>
      <c r="F6" s="5"/>
      <c r="G6" s="5"/>
      <c r="H6" s="21"/>
    </row>
    <row r="7" spans="1:8" ht="59.45" customHeight="1">
      <c r="A7" s="40" t="s">
        <v>1</v>
      </c>
      <c r="B7" s="40" t="s">
        <v>2</v>
      </c>
      <c r="C7" s="40" t="s">
        <v>3</v>
      </c>
      <c r="D7" s="40" t="s">
        <v>4</v>
      </c>
      <c r="E7" s="40" t="s">
        <v>19</v>
      </c>
      <c r="F7" s="40" t="s">
        <v>43</v>
      </c>
      <c r="G7" s="40" t="s">
        <v>24</v>
      </c>
      <c r="H7" s="40" t="s">
        <v>0</v>
      </c>
    </row>
    <row r="8" spans="1:8" ht="47.45" customHeight="1">
      <c r="A8" s="41"/>
      <c r="B8" s="41"/>
      <c r="C8" s="41"/>
      <c r="D8" s="42"/>
      <c r="E8" s="42"/>
      <c r="F8" s="42"/>
      <c r="G8" s="42"/>
      <c r="H8" s="42"/>
    </row>
    <row r="9" spans="1:8">
      <c r="A9" s="29">
        <v>1</v>
      </c>
      <c r="B9" s="29">
        <v>2</v>
      </c>
      <c r="C9" s="29">
        <v>3</v>
      </c>
      <c r="D9" s="30">
        <v>4</v>
      </c>
      <c r="E9" s="30">
        <v>5</v>
      </c>
      <c r="F9" s="30">
        <v>6</v>
      </c>
      <c r="G9" s="22">
        <v>7</v>
      </c>
      <c r="H9" s="22">
        <v>8</v>
      </c>
    </row>
    <row r="10" spans="1:8" s="12" customFormat="1" ht="15.6" customHeight="1">
      <c r="A10" s="16" t="s">
        <v>9</v>
      </c>
      <c r="B10" s="16"/>
      <c r="C10" s="16"/>
      <c r="D10" s="36" t="s">
        <v>17</v>
      </c>
      <c r="E10" s="37"/>
      <c r="F10" s="31">
        <f t="shared" ref="F10:G10" si="0">F11</f>
        <v>6096918</v>
      </c>
      <c r="G10" s="31">
        <f t="shared" si="0"/>
        <v>0</v>
      </c>
      <c r="H10" s="23">
        <f>G10/F10</f>
        <v>0</v>
      </c>
    </row>
    <row r="11" spans="1:8" s="12" customFormat="1" ht="15.6" customHeight="1">
      <c r="A11" s="16" t="s">
        <v>10</v>
      </c>
      <c r="B11" s="14"/>
      <c r="C11" s="14"/>
      <c r="D11" s="36" t="s">
        <v>17</v>
      </c>
      <c r="E11" s="37"/>
      <c r="F11" s="31">
        <f>SUM(F12:F13)</f>
        <v>6096918</v>
      </c>
      <c r="G11" s="31">
        <f>SUM(G12:G13)</f>
        <v>0</v>
      </c>
      <c r="H11" s="23">
        <f t="shared" ref="H11:H30" si="1">G11/F11</f>
        <v>0</v>
      </c>
    </row>
    <row r="12" spans="1:8" s="12" customFormat="1" ht="131.44999999999999" customHeight="1">
      <c r="A12" s="14" t="s">
        <v>44</v>
      </c>
      <c r="B12" s="14" t="s">
        <v>45</v>
      </c>
      <c r="C12" s="14" t="s">
        <v>37</v>
      </c>
      <c r="D12" s="17" t="s">
        <v>46</v>
      </c>
      <c r="E12" s="17" t="s">
        <v>47</v>
      </c>
      <c r="F12" s="32">
        <v>196918</v>
      </c>
      <c r="G12" s="32"/>
      <c r="H12" s="24">
        <f t="shared" si="1"/>
        <v>0</v>
      </c>
    </row>
    <row r="13" spans="1:8" s="12" customFormat="1" ht="39" customHeight="1">
      <c r="A13" s="14" t="s">
        <v>48</v>
      </c>
      <c r="B13" s="14" t="s">
        <v>49</v>
      </c>
      <c r="C13" s="14" t="s">
        <v>26</v>
      </c>
      <c r="D13" s="17" t="s">
        <v>50</v>
      </c>
      <c r="E13" s="17" t="s">
        <v>27</v>
      </c>
      <c r="F13" s="32">
        <v>5900000</v>
      </c>
      <c r="G13" s="32"/>
      <c r="H13" s="24">
        <f t="shared" si="1"/>
        <v>0</v>
      </c>
    </row>
    <row r="14" spans="1:8" s="12" customFormat="1" ht="15.75">
      <c r="A14" s="16" t="s">
        <v>5</v>
      </c>
      <c r="B14" s="16"/>
      <c r="C14" s="16"/>
      <c r="D14" s="36" t="s">
        <v>20</v>
      </c>
      <c r="E14" s="37"/>
      <c r="F14" s="31">
        <f t="shared" ref="F14:G14" si="2">F15</f>
        <v>2021600</v>
      </c>
      <c r="G14" s="31">
        <f t="shared" si="2"/>
        <v>0</v>
      </c>
      <c r="H14" s="23">
        <f t="shared" si="1"/>
        <v>0</v>
      </c>
    </row>
    <row r="15" spans="1:8" s="12" customFormat="1" ht="17.45" customHeight="1">
      <c r="A15" s="16" t="s">
        <v>6</v>
      </c>
      <c r="B15" s="14"/>
      <c r="C15" s="14"/>
      <c r="D15" s="36" t="s">
        <v>20</v>
      </c>
      <c r="E15" s="37"/>
      <c r="F15" s="31">
        <f>SUM(F16:F17)</f>
        <v>2021600</v>
      </c>
      <c r="G15" s="31">
        <f>SUM(G16:G17)</f>
        <v>0</v>
      </c>
      <c r="H15" s="23">
        <f t="shared" si="1"/>
        <v>0</v>
      </c>
    </row>
    <row r="16" spans="1:8" s="12" customFormat="1" ht="51.6" customHeight="1">
      <c r="A16" s="14" t="s">
        <v>28</v>
      </c>
      <c r="B16" s="14" t="s">
        <v>29</v>
      </c>
      <c r="C16" s="14" t="s">
        <v>30</v>
      </c>
      <c r="D16" s="38" t="s">
        <v>31</v>
      </c>
      <c r="E16" s="39"/>
      <c r="F16" s="32">
        <v>606500</v>
      </c>
      <c r="G16" s="32"/>
      <c r="H16" s="24">
        <f t="shared" si="1"/>
        <v>0</v>
      </c>
    </row>
    <row r="17" spans="1:8" s="12" customFormat="1" ht="48.6" customHeight="1">
      <c r="A17" s="14" t="s">
        <v>32</v>
      </c>
      <c r="B17" s="14" t="s">
        <v>33</v>
      </c>
      <c r="C17" s="14" t="s">
        <v>30</v>
      </c>
      <c r="D17" s="38" t="s">
        <v>51</v>
      </c>
      <c r="E17" s="39"/>
      <c r="F17" s="32">
        <v>1415100</v>
      </c>
      <c r="G17" s="32"/>
      <c r="H17" s="24">
        <f t="shared" si="1"/>
        <v>0</v>
      </c>
    </row>
    <row r="18" spans="1:8" s="12" customFormat="1" ht="30.6" customHeight="1">
      <c r="A18" s="16" t="s">
        <v>13</v>
      </c>
      <c r="B18" s="16"/>
      <c r="C18" s="16"/>
      <c r="D18" s="36" t="s">
        <v>21</v>
      </c>
      <c r="E18" s="37"/>
      <c r="F18" s="31">
        <f t="shared" ref="F18:G18" si="3">F19</f>
        <v>839500</v>
      </c>
      <c r="G18" s="31">
        <f t="shared" si="3"/>
        <v>0</v>
      </c>
      <c r="H18" s="23">
        <f t="shared" si="1"/>
        <v>0</v>
      </c>
    </row>
    <row r="19" spans="1:8" s="12" customFormat="1" ht="34.9" customHeight="1">
      <c r="A19" s="16" t="s">
        <v>14</v>
      </c>
      <c r="B19" s="14"/>
      <c r="C19" s="14"/>
      <c r="D19" s="36" t="s">
        <v>21</v>
      </c>
      <c r="E19" s="37"/>
      <c r="F19" s="31">
        <f>F20</f>
        <v>839500</v>
      </c>
      <c r="G19" s="31">
        <f>G20</f>
        <v>0</v>
      </c>
      <c r="H19" s="23">
        <f t="shared" si="1"/>
        <v>0</v>
      </c>
    </row>
    <row r="20" spans="1:8" s="12" customFormat="1" ht="63">
      <c r="A20" s="14" t="s">
        <v>52</v>
      </c>
      <c r="B20" s="14" t="s">
        <v>40</v>
      </c>
      <c r="C20" s="14" t="s">
        <v>34</v>
      </c>
      <c r="D20" s="33" t="s">
        <v>53</v>
      </c>
      <c r="E20" s="15" t="s">
        <v>12</v>
      </c>
      <c r="F20" s="32">
        <f>SUM(F21:F21)</f>
        <v>839500</v>
      </c>
      <c r="G20" s="32">
        <f>SUM(G21:G21)</f>
        <v>0</v>
      </c>
      <c r="H20" s="24">
        <f t="shared" si="1"/>
        <v>0</v>
      </c>
    </row>
    <row r="21" spans="1:8" s="12" customFormat="1" ht="34.9" customHeight="1">
      <c r="A21" s="14"/>
      <c r="B21" s="14"/>
      <c r="C21" s="14"/>
      <c r="D21" s="33"/>
      <c r="E21" s="26" t="s">
        <v>22</v>
      </c>
      <c r="F21" s="34">
        <v>839500</v>
      </c>
      <c r="G21" s="34"/>
      <c r="H21" s="24">
        <f t="shared" si="1"/>
        <v>0</v>
      </c>
    </row>
    <row r="22" spans="1:8" s="12" customFormat="1" ht="19.149999999999999" customHeight="1">
      <c r="A22" s="16" t="s">
        <v>15</v>
      </c>
      <c r="B22" s="16"/>
      <c r="C22" s="16"/>
      <c r="D22" s="36" t="s">
        <v>23</v>
      </c>
      <c r="E22" s="37"/>
      <c r="F22" s="31">
        <f t="shared" ref="F22:G22" si="4">F23</f>
        <v>17169091</v>
      </c>
      <c r="G22" s="31">
        <f t="shared" si="4"/>
        <v>0</v>
      </c>
      <c r="H22" s="23">
        <f t="shared" si="1"/>
        <v>0</v>
      </c>
    </row>
    <row r="23" spans="1:8" s="12" customFormat="1" ht="19.149999999999999" customHeight="1">
      <c r="A23" s="16" t="s">
        <v>16</v>
      </c>
      <c r="B23" s="14"/>
      <c r="C23" s="14"/>
      <c r="D23" s="36" t="s">
        <v>23</v>
      </c>
      <c r="E23" s="37"/>
      <c r="F23" s="31">
        <f>F24+F25+F26+F29</f>
        <v>17169091</v>
      </c>
      <c r="G23" s="31">
        <f>G24+G25+G26+G29</f>
        <v>0</v>
      </c>
      <c r="H23" s="23">
        <f t="shared" si="1"/>
        <v>0</v>
      </c>
    </row>
    <row r="24" spans="1:8" s="12" customFormat="1" ht="84.6" customHeight="1">
      <c r="A24" s="14" t="s">
        <v>54</v>
      </c>
      <c r="B24" s="14" t="s">
        <v>55</v>
      </c>
      <c r="C24" s="14" t="s">
        <v>30</v>
      </c>
      <c r="D24" s="33" t="s">
        <v>56</v>
      </c>
      <c r="E24" s="15" t="s">
        <v>57</v>
      </c>
      <c r="F24" s="32">
        <v>145916</v>
      </c>
      <c r="G24" s="32"/>
      <c r="H24" s="24">
        <f t="shared" si="1"/>
        <v>0</v>
      </c>
    </row>
    <row r="25" spans="1:8" s="12" customFormat="1" ht="120" customHeight="1">
      <c r="A25" s="14" t="s">
        <v>35</v>
      </c>
      <c r="B25" s="14" t="s">
        <v>36</v>
      </c>
      <c r="C25" s="14" t="s">
        <v>37</v>
      </c>
      <c r="D25" s="33" t="s">
        <v>38</v>
      </c>
      <c r="E25" s="15" t="s">
        <v>58</v>
      </c>
      <c r="F25" s="32">
        <f>7050730</f>
        <v>7050730</v>
      </c>
      <c r="G25" s="32"/>
      <c r="H25" s="24">
        <f t="shared" si="1"/>
        <v>0</v>
      </c>
    </row>
    <row r="26" spans="1:8" s="12" customFormat="1" ht="63">
      <c r="A26" s="14" t="s">
        <v>39</v>
      </c>
      <c r="B26" s="14" t="s">
        <v>40</v>
      </c>
      <c r="C26" s="14" t="s">
        <v>34</v>
      </c>
      <c r="D26" s="33" t="s">
        <v>53</v>
      </c>
      <c r="E26" s="15" t="s">
        <v>12</v>
      </c>
      <c r="F26" s="32">
        <f>SUM(F27:F28)</f>
        <v>1000000</v>
      </c>
      <c r="G26" s="32">
        <f>SUM(G27:G28)</f>
        <v>0</v>
      </c>
      <c r="H26" s="24">
        <f t="shared" si="1"/>
        <v>0</v>
      </c>
    </row>
    <row r="27" spans="1:8" s="12" customFormat="1" ht="68.45" customHeight="1">
      <c r="A27" s="14"/>
      <c r="B27" s="14"/>
      <c r="C27" s="14"/>
      <c r="D27" s="33"/>
      <c r="E27" s="27" t="s">
        <v>59</v>
      </c>
      <c r="F27" s="32">
        <v>500000</v>
      </c>
      <c r="G27" s="32"/>
      <c r="H27" s="24">
        <f t="shared" si="1"/>
        <v>0</v>
      </c>
    </row>
    <row r="28" spans="1:8" s="12" customFormat="1" ht="52.15" customHeight="1">
      <c r="A28" s="14"/>
      <c r="B28" s="14"/>
      <c r="C28" s="14"/>
      <c r="D28" s="33"/>
      <c r="E28" s="27" t="s">
        <v>60</v>
      </c>
      <c r="F28" s="32">
        <v>500000</v>
      </c>
      <c r="G28" s="32"/>
      <c r="H28" s="24">
        <f t="shared" si="1"/>
        <v>0</v>
      </c>
    </row>
    <row r="29" spans="1:8" s="12" customFormat="1" ht="67.150000000000006" customHeight="1">
      <c r="A29" s="14" t="s">
        <v>61</v>
      </c>
      <c r="B29" s="14" t="s">
        <v>62</v>
      </c>
      <c r="C29" s="14" t="s">
        <v>11</v>
      </c>
      <c r="D29" s="33" t="s">
        <v>63</v>
      </c>
      <c r="E29" s="15" t="s">
        <v>41</v>
      </c>
      <c r="F29" s="32">
        <v>8972445</v>
      </c>
      <c r="G29" s="32"/>
      <c r="H29" s="24">
        <f t="shared" si="1"/>
        <v>0</v>
      </c>
    </row>
    <row r="30" spans="1:8" s="12" customFormat="1" ht="15.75">
      <c r="A30" s="18"/>
      <c r="B30" s="13"/>
      <c r="C30" s="13"/>
      <c r="D30" s="19"/>
      <c r="E30" s="20" t="s">
        <v>7</v>
      </c>
      <c r="F30" s="35">
        <f>F10+F14+F18+F22</f>
        <v>26127109</v>
      </c>
      <c r="G30" s="35">
        <f>G10+G14+G18+G22</f>
        <v>0</v>
      </c>
      <c r="H30" s="23">
        <f t="shared" si="1"/>
        <v>0</v>
      </c>
    </row>
    <row r="31" spans="1:8" s="12" customFormat="1">
      <c r="A31" s="25"/>
      <c r="B31" s="12" t="s">
        <v>42</v>
      </c>
      <c r="G31" s="28"/>
      <c r="H31" s="24"/>
    </row>
  </sheetData>
  <customSheetViews>
    <customSheetView guid="{6174BFC3-8EFC-491A-B8A3-28DB8186A904}" scale="80" showPageBreaks="1" fitToPage="1" printArea="1" view="pageBreakPreview">
      <selection activeCell="G142" sqref="G142"/>
      <rowBreaks count="1" manualBreakCount="1">
        <brk id="101" max="7" man="1"/>
      </rowBreaks>
      <pageMargins left="0.19685039370078741" right="0.19685039370078741" top="0.19685039370078741" bottom="0.19685039370078741" header="0.19685039370078741" footer="0.19685039370078741"/>
      <pageSetup paperSize="9" scale="47" fitToHeight="36" orientation="portrait" r:id="rId1"/>
    </customSheetView>
    <customSheetView guid="{71B4C162-96A9-4CA7-B3F0-0C57B820C4BA}" scale="80" showPageBreaks="1" printArea="1" view="pageBreakPreview" topLeftCell="A48">
      <selection activeCell="G35" sqref="G35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2"/>
    </customSheetView>
    <customSheetView guid="{9D5EF3DD-3431-45D7-BCA1-2268CCD9FD10}" scale="80" showPageBreaks="1" printArea="1" view="pageBreakPreview">
      <selection activeCell="G407" sqref="G407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3"/>
    </customSheetView>
    <customSheetView guid="{02AC496F-F7D9-465B-9A66-D319977CD4A2}" scale="80" showPageBreaks="1" printArea="1" view="pageBreakPreview" topLeftCell="A88">
      <selection activeCell="K94" sqref="K94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4"/>
    </customSheetView>
  </customSheetViews>
  <mergeCells count="23">
    <mergeCell ref="D10:E10"/>
    <mergeCell ref="D11:E11"/>
    <mergeCell ref="A5:B5"/>
    <mergeCell ref="F2:H2"/>
    <mergeCell ref="A4:H4"/>
    <mergeCell ref="F7:F8"/>
    <mergeCell ref="G7:G8"/>
    <mergeCell ref="H7:H8"/>
    <mergeCell ref="F1:H1"/>
    <mergeCell ref="F3:H3"/>
    <mergeCell ref="A7:A8"/>
    <mergeCell ref="B7:B8"/>
    <mergeCell ref="C7:C8"/>
    <mergeCell ref="D7:D8"/>
    <mergeCell ref="E7:E8"/>
    <mergeCell ref="D19:E19"/>
    <mergeCell ref="D22:E22"/>
    <mergeCell ref="D23:E23"/>
    <mergeCell ref="D14:E14"/>
    <mergeCell ref="D15:E15"/>
    <mergeCell ref="D16:E16"/>
    <mergeCell ref="D17:E17"/>
    <mergeCell ref="D18:E18"/>
  </mergeCells>
  <pageMargins left="0.19685039370078741" right="0.19685039370078741" top="0.19685039370078741" bottom="0.19685039370078741" header="0.19685039370078741" footer="0.19685039370078741"/>
  <pageSetup paperSize="9" scale="50" fitToHeight="37" orientation="portrait" r:id="rId5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Admin</cp:lastModifiedBy>
  <cp:lastPrinted>2026-03-18T08:52:41Z</cp:lastPrinted>
  <dcterms:created xsi:type="dcterms:W3CDTF">2019-04-10T18:00:09Z</dcterms:created>
  <dcterms:modified xsi:type="dcterms:W3CDTF">2026-05-19T12:25:38Z</dcterms:modified>
</cp:coreProperties>
</file>