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Admin\Desktop\ВИКОНКОМ\Фін.упр\130\"/>
    </mc:Choice>
  </mc:AlternateContent>
  <xr:revisionPtr revIDLastSave="0" documentId="13_ncr:1_{2D0A47CF-0BAF-4F1B-9808-3FFFDB642D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2" r:id="rId1"/>
  </sheets>
  <definedNames>
    <definedName name="_xlnm.Print_Area" localSheetId="0">'2026'!$A$1:$D$65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2" l="1"/>
  <c r="D53" i="2"/>
  <c r="D55" i="2" l="1"/>
  <c r="D58" i="2" l="1"/>
  <c r="D63" i="2" s="1"/>
  <c r="D36" i="2" l="1"/>
  <c r="D52" i="2" l="1"/>
  <c r="D27" i="2" l="1"/>
  <c r="D25" i="2"/>
  <c r="D38" i="2" l="1"/>
  <c r="D37" i="2" l="1"/>
  <c r="D34" i="2"/>
  <c r="D31" i="2" l="1"/>
  <c r="D29" i="2" l="1"/>
  <c r="D21" i="2"/>
  <c r="D50" i="2" l="1"/>
  <c r="D33" i="2"/>
  <c r="D19" i="2" l="1"/>
  <c r="D54" i="2" l="1"/>
  <c r="D62" i="2" l="1"/>
  <c r="D23" i="2" l="1"/>
  <c r="D42" i="2" s="1"/>
  <c r="D41" i="2" l="1"/>
  <c r="D61" i="2"/>
</calcChain>
</file>

<file path=xl/sharedStrings.xml><?xml version="1.0" encoding="utf-8"?>
<sst xmlns="http://schemas.openxmlformats.org/spreadsheetml/2006/main" count="72" uniqueCount="46">
  <si>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</si>
  <si>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</si>
  <si>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</si>
  <si>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</si>
  <si>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</si>
  <si>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</si>
  <si>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</si>
  <si>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Державний бюджет</t>
  </si>
  <si>
    <t>X</t>
  </si>
  <si>
    <t>загальний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</si>
  <si>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</si>
  <si>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</si>
  <si>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</si>
  <si>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</si>
  <si>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</si>
  <si>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 xml:space="preserve">УСЬОГО за розділом І, у тому числі: </t>
  </si>
  <si>
    <t>ІІ. Трансферти із спеціального  фонду бюджету</t>
  </si>
  <si>
    <t xml:space="preserve">УСЬОГО за розділами І та ІІ, у тому числі: </t>
  </si>
  <si>
    <t>спеціальний фонд</t>
  </si>
  <si>
    <t>ІІ. Трансферти до спеціального фонду бюджету</t>
  </si>
  <si>
    <t>1558900000</t>
  </si>
  <si>
    <t>41053900</t>
  </si>
  <si>
    <t>Інші субвенції з місцевого бюджету</t>
  </si>
  <si>
    <t>Бюджет Великодолинської селищної територіальної громади</t>
  </si>
  <si>
    <t>Бюджет Дальницької сільської територіальної громади</t>
  </si>
  <si>
    <t>41033900</t>
  </si>
  <si>
    <t>Освітня субвенція з державного бюджету місцевим бюджетам </t>
  </si>
  <si>
    <t>Обласний бюджет Одеської області</t>
  </si>
  <si>
    <t>Міжбюджетні трансферти бюджету Чорноморської міської територіальної громади  на 2026 рік</t>
  </si>
  <si>
    <t>Субвенція з місцевого бюджету державному бюджету на виконання програм соціально-економічного розвитку регіонів</t>
  </si>
  <si>
    <t>Реверсна дотація</t>
  </si>
  <si>
    <t xml:space="preserve">                                                                       Чорноморської міської ради</t>
  </si>
  <si>
    <t xml:space="preserve">                                                                       до рішення </t>
  </si>
  <si>
    <t>Додаткова дотація з державного бюджету місцевим бюджетам на функціонування територій, на яких ведуться бойові дії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</si>
  <si>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</si>
  <si>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</si>
  <si>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 xml:space="preserve">                                                                       "Додаток 5</t>
  </si>
  <si>
    <t xml:space="preserve">                                                                       від 24.12.2026 № 1014 - VIII"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</si>
  <si>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</si>
  <si>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</si>
  <si>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</si>
  <si>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</si>
  <si>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 xml:space="preserve">                                                                       Додаток 4</t>
  </si>
  <si>
    <t>Субвенція з місцевого бюджету на підготовку та реалізацію публічних інвестиційних проектів/програм публічних інвестицій</t>
  </si>
  <si>
    <t>Начальник фінансового управління                                                                              Ольга ЯКОВЕНКО</t>
  </si>
  <si>
    <t xml:space="preserve">                                                                       від   15.05.2026  №  1097 -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</si>
</sst>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0_ ;\-#,##0\ "/>
    <numFmt numFmtId="166" formatCode="#,##0.00_ ;\-#,##0.00\ "/>
  </numFmts>
  <fonts count="1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rgb="FF000000"/>
      <name val="Arimo"/>
    </font>
    <font>
      <b/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164" fontId="5" fillId="0" borderId="0" applyFont="0" applyFill="0" applyBorder="0" applyAlignment="0" applyProtection="0"/>
    <xf numFmtId="0" fontId="6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7" fillId="0" borderId="0"/>
  </cellStyleXfs>
  <cellXfs count="64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0" xfId="0" applyFont="1" applyFill="1"/>
    <xf numFmtId="0" fontId="2" fillId="2" borderId="3" xfId="0" applyFont="1" applyFill="1" applyBorder="1" applyAlignment="1">
      <alignment horizontal="center" vertical="center"/>
    </xf>
    <xf numFmtId="165" fontId="2" fillId="2" borderId="5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5" fontId="1" fillId="2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/>
    </xf>
    <xf numFmtId="165" fontId="2" fillId="2" borderId="5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top" wrapText="1"/>
    </xf>
    <xf numFmtId="165" fontId="1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Continuous" vertical="center"/>
    </xf>
    <xf numFmtId="0" fontId="11" fillId="0" borderId="1" xfId="0" applyFont="1" applyBorder="1" applyAlignment="1">
      <alignment horizontal="left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5" fontId="2" fillId="2" borderId="6" xfId="0" applyNumberFormat="1" applyFont="1" applyFill="1" applyBorder="1" applyAlignment="1">
      <alignment horizontal="center" vertical="center"/>
    </xf>
    <xf numFmtId="165" fontId="1" fillId="2" borderId="0" xfId="0" applyNumberFormat="1" applyFont="1" applyFill="1"/>
    <xf numFmtId="165" fontId="2" fillId="2" borderId="0" xfId="0" applyNumberFormat="1" applyFont="1" applyFill="1"/>
    <xf numFmtId="0" fontId="2" fillId="2" borderId="1" xfId="0" applyFont="1" applyFill="1" applyBorder="1" applyAlignment="1">
      <alignment horizontal="left" vertical="center" wrapText="1"/>
    </xf>
    <xf numFmtId="0" fontId="2" fillId="2" borderId="3" xfId="0" quotePrefix="1" applyFont="1" applyFill="1" applyBorder="1" applyAlignment="1">
      <alignment vertical="center" wrapText="1"/>
    </xf>
    <xf numFmtId="4" fontId="1" fillId="2" borderId="0" xfId="0" applyNumberFormat="1" applyFont="1" applyFill="1"/>
    <xf numFmtId="166" fontId="1" fillId="2" borderId="0" xfId="0" applyNumberFormat="1" applyFont="1" applyFill="1"/>
    <xf numFmtId="0" fontId="2" fillId="2" borderId="3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2" fillId="2" borderId="3" xfId="0" quotePrefix="1" applyFont="1" applyFill="1" applyBorder="1" applyAlignment="1">
      <alignment horizontal="left" vertical="center" wrapText="1"/>
    </xf>
    <xf numFmtId="0" fontId="2" fillId="2" borderId="5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8" fillId="2" borderId="0" xfId="0" quotePrefix="1" applyFont="1" applyFill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1">
    <cellStyle name="Звичайний" xfId="0" builtinId="0"/>
    <cellStyle name="Обычный 10" xfId="10" xr:uid="{00000000-0005-0000-0000-000001000000}"/>
    <cellStyle name="Обычный 2" xfId="5" xr:uid="{00000000-0005-0000-0000-000002000000}"/>
    <cellStyle name="Обычный 3" xfId="1" xr:uid="{00000000-0005-0000-0000-000003000000}"/>
    <cellStyle name="Обычный 4" xfId="6" xr:uid="{00000000-0005-0000-0000-000004000000}"/>
    <cellStyle name="Обычный 5" xfId="7" xr:uid="{00000000-0005-0000-0000-000005000000}"/>
    <cellStyle name="Обычный 6" xfId="8" xr:uid="{00000000-0005-0000-0000-000006000000}"/>
    <cellStyle name="Обычный 7" xfId="9" xr:uid="{00000000-0005-0000-0000-000007000000}"/>
    <cellStyle name="Обычный 8" xfId="4" xr:uid="{00000000-0005-0000-0000-000008000000}"/>
    <cellStyle name="Обычный 9" xfId="2" xr:uid="{00000000-0005-0000-0000-000009000000}"/>
    <cellStyle name="Финансовый 2" xfId="3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tabSelected="1" view="pageBreakPreview" zoomScaleNormal="100" zoomScaleSheetLayoutView="100" workbookViewId="0">
      <selection activeCell="C7" sqref="C7:D7"/>
    </sheetView>
  </sheetViews>
  <sheetFormatPr defaultColWidth="8.85546875" defaultRowHeight="15.75"/>
  <cols>
    <col min="1" max="1" width="15.28515625" style="1" customWidth="1"/>
    <col min="2" max="2" width="19.7109375" style="1" customWidth="1"/>
    <col min="3" max="3" width="57.42578125" style="1" customWidth="1"/>
    <col min="4" max="4" width="19" style="1" customWidth="1"/>
    <col min="5" max="5" width="16.85546875" style="1" customWidth="1"/>
    <col min="6" max="16384" width="8.85546875" style="1"/>
  </cols>
  <sheetData>
    <row r="1" spans="1:4">
      <c r="C1" s="49" t="s">
        <v>42</v>
      </c>
      <c r="D1" s="49"/>
    </row>
    <row r="2" spans="1:4">
      <c r="C2" s="50" t="s">
        <v>32</v>
      </c>
      <c r="D2" s="50"/>
    </row>
    <row r="3" spans="1:4">
      <c r="C3" s="49" t="s">
        <v>31</v>
      </c>
      <c r="D3" s="49"/>
    </row>
    <row r="4" spans="1:4">
      <c r="C4" s="49" t="s">
        <v>45</v>
      </c>
      <c r="D4" s="49"/>
    </row>
    <row r="6" spans="1:4">
      <c r="C6" s="49" t="s">
        <v>36</v>
      </c>
      <c r="D6" s="49"/>
    </row>
    <row r="7" spans="1:4" ht="15.75" customHeight="1">
      <c r="C7" s="50" t="s">
        <v>32</v>
      </c>
      <c r="D7" s="50"/>
    </row>
    <row r="8" spans="1:4">
      <c r="C8" s="49" t="s">
        <v>31</v>
      </c>
      <c r="D8" s="49"/>
    </row>
    <row r="9" spans="1:4">
      <c r="C9" s="49" t="s">
        <v>37</v>
      </c>
      <c r="D9" s="49"/>
    </row>
    <row r="10" spans="1:4">
      <c r="C10" s="2"/>
      <c r="D10" s="2"/>
    </row>
    <row r="11" spans="1:4">
      <c r="A11" s="60" t="s">
        <v>28</v>
      </c>
      <c r="B11" s="61"/>
      <c r="C11" s="61"/>
      <c r="D11" s="61"/>
    </row>
    <row r="12" spans="1:4">
      <c r="A12" s="62" t="s">
        <v>20</v>
      </c>
      <c r="B12" s="61"/>
      <c r="C12" s="61"/>
      <c r="D12" s="61"/>
    </row>
    <row r="13" spans="1:4">
      <c r="A13" s="61" t="s">
        <v>0</v>
      </c>
      <c r="B13" s="61"/>
      <c r="C13" s="61"/>
      <c r="D13" s="61"/>
    </row>
    <row r="14" spans="1:4">
      <c r="A14" s="60" t="s">
        <v>1</v>
      </c>
      <c r="B14" s="60"/>
      <c r="C14" s="60"/>
      <c r="D14" s="60"/>
    </row>
    <row r="15" spans="1:4">
      <c r="D15" s="2" t="s">
        <v>2</v>
      </c>
    </row>
    <row r="16" spans="1:4" s="5" customFormat="1" ht="45.6" customHeight="1">
      <c r="A16" s="3" t="s">
        <v>3</v>
      </c>
      <c r="B16" s="55" t="s">
        <v>4</v>
      </c>
      <c r="C16" s="56"/>
      <c r="D16" s="4" t="s">
        <v>5</v>
      </c>
    </row>
    <row r="17" spans="1:5" s="8" customFormat="1" ht="12.75">
      <c r="A17" s="6">
        <v>1</v>
      </c>
      <c r="B17" s="57">
        <v>2</v>
      </c>
      <c r="C17" s="58"/>
      <c r="D17" s="7">
        <v>3</v>
      </c>
    </row>
    <row r="18" spans="1:5">
      <c r="A18" s="59" t="s">
        <v>6</v>
      </c>
      <c r="B18" s="59"/>
      <c r="C18" s="59"/>
      <c r="D18" s="59"/>
      <c r="E18" s="41"/>
    </row>
    <row r="19" spans="1:5" s="23" customFormat="1" ht="36" customHeight="1">
      <c r="A19" s="39">
        <v>41020300</v>
      </c>
      <c r="B19" s="47" t="s">
        <v>33</v>
      </c>
      <c r="C19" s="48"/>
      <c r="D19" s="40">
        <f>D20</f>
        <v>62260300</v>
      </c>
      <c r="E19" s="42"/>
    </row>
    <row r="20" spans="1:5">
      <c r="A20" s="11">
        <v>9900000000</v>
      </c>
      <c r="B20" s="51" t="s">
        <v>7</v>
      </c>
      <c r="C20" s="52"/>
      <c r="D20" s="12">
        <v>62260300</v>
      </c>
    </row>
    <row r="21" spans="1:5" ht="34.15" customHeight="1">
      <c r="A21" s="9">
        <v>41031100</v>
      </c>
      <c r="B21" s="47" t="s">
        <v>34</v>
      </c>
      <c r="C21" s="48"/>
      <c r="D21" s="10">
        <f>D22</f>
        <v>29075900</v>
      </c>
    </row>
    <row r="22" spans="1:5">
      <c r="A22" s="11">
        <v>9900000000</v>
      </c>
      <c r="B22" s="51" t="s">
        <v>7</v>
      </c>
      <c r="C22" s="52"/>
      <c r="D22" s="12">
        <v>29075900</v>
      </c>
    </row>
    <row r="23" spans="1:5">
      <c r="A23" s="9" t="s">
        <v>25</v>
      </c>
      <c r="B23" s="47" t="s">
        <v>26</v>
      </c>
      <c r="C23" s="48"/>
      <c r="D23" s="10">
        <f>D24</f>
        <v>137168900</v>
      </c>
    </row>
    <row r="24" spans="1:5">
      <c r="A24" s="11">
        <v>9900000000</v>
      </c>
      <c r="B24" s="51" t="s">
        <v>7</v>
      </c>
      <c r="C24" s="52"/>
      <c r="D24" s="12">
        <v>137168900</v>
      </c>
    </row>
    <row r="25" spans="1:5" ht="33.6" customHeight="1">
      <c r="A25" s="9">
        <v>41035400</v>
      </c>
      <c r="B25" s="47" t="s">
        <v>40</v>
      </c>
      <c r="C25" s="48"/>
      <c r="D25" s="10">
        <f>D26</f>
        <v>327700</v>
      </c>
    </row>
    <row r="26" spans="1:5">
      <c r="A26" s="11">
        <v>9900000000</v>
      </c>
      <c r="B26" s="51" t="s">
        <v>7</v>
      </c>
      <c r="C26" s="52"/>
      <c r="D26" s="12">
        <v>327700</v>
      </c>
    </row>
    <row r="27" spans="1:5" s="23" customFormat="1" ht="52.15" customHeight="1">
      <c r="A27" s="9">
        <v>41036000</v>
      </c>
      <c r="B27" s="47" t="s">
        <v>41</v>
      </c>
      <c r="C27" s="48"/>
      <c r="D27" s="10">
        <f>D28</f>
        <v>1415100</v>
      </c>
    </row>
    <row r="28" spans="1:5">
      <c r="A28" s="11">
        <v>9900000000</v>
      </c>
      <c r="B28" s="51" t="s">
        <v>7</v>
      </c>
      <c r="C28" s="52"/>
      <c r="D28" s="12">
        <v>1415100</v>
      </c>
    </row>
    <row r="29" spans="1:5" ht="34.9" customHeight="1">
      <c r="A29" s="39">
        <v>41036300</v>
      </c>
      <c r="B29" s="47" t="s">
        <v>35</v>
      </c>
      <c r="C29" s="48"/>
      <c r="D29" s="10">
        <f>D30</f>
        <v>15857800</v>
      </c>
    </row>
    <row r="30" spans="1:5">
      <c r="A30" s="11">
        <v>9900000000</v>
      </c>
      <c r="B30" s="51" t="s">
        <v>7</v>
      </c>
      <c r="C30" s="52"/>
      <c r="D30" s="12">
        <v>15857800</v>
      </c>
    </row>
    <row r="31" spans="1:5" ht="34.9" customHeight="1">
      <c r="A31" s="39">
        <v>41051000</v>
      </c>
      <c r="B31" s="53" t="s">
        <v>38</v>
      </c>
      <c r="C31" s="54"/>
      <c r="D31" s="10">
        <f>D32</f>
        <v>1458059</v>
      </c>
    </row>
    <row r="32" spans="1:5">
      <c r="A32" s="11">
        <v>1510000000</v>
      </c>
      <c r="B32" s="51" t="s">
        <v>27</v>
      </c>
      <c r="C32" s="52"/>
      <c r="D32" s="12">
        <f>1458423-364</f>
        <v>1458059</v>
      </c>
    </row>
    <row r="33" spans="1:6" ht="15.6" customHeight="1">
      <c r="A33" s="9" t="s">
        <v>21</v>
      </c>
      <c r="B33" s="47" t="s">
        <v>22</v>
      </c>
      <c r="C33" s="48"/>
      <c r="D33" s="10">
        <f>D34+D35+D36</f>
        <v>5014497</v>
      </c>
    </row>
    <row r="34" spans="1:6">
      <c r="A34" s="11">
        <v>1510000000</v>
      </c>
      <c r="B34" s="51" t="s">
        <v>27</v>
      </c>
      <c r="C34" s="52"/>
      <c r="D34" s="12">
        <f>482313+151514+31190+285480</f>
        <v>950497</v>
      </c>
    </row>
    <row r="35" spans="1:6">
      <c r="A35" s="11">
        <v>1551900000</v>
      </c>
      <c r="B35" s="51" t="s">
        <v>24</v>
      </c>
      <c r="C35" s="52"/>
      <c r="D35" s="12">
        <v>1100000</v>
      </c>
    </row>
    <row r="36" spans="1:6">
      <c r="A36" s="31">
        <v>1554500000</v>
      </c>
      <c r="B36" s="51" t="s">
        <v>23</v>
      </c>
      <c r="C36" s="52"/>
      <c r="D36" s="32">
        <f>1500000+1200000+264000</f>
        <v>2964000</v>
      </c>
    </row>
    <row r="37" spans="1:6" s="23" customFormat="1" ht="69" customHeight="1">
      <c r="A37" s="39">
        <v>41059300</v>
      </c>
      <c r="B37" s="53" t="s">
        <v>39</v>
      </c>
      <c r="C37" s="54"/>
      <c r="D37" s="40">
        <f>D38</f>
        <v>880320</v>
      </c>
    </row>
    <row r="38" spans="1:6">
      <c r="A38" s="11">
        <v>1510000000</v>
      </c>
      <c r="B38" s="51" t="s">
        <v>27</v>
      </c>
      <c r="C38" s="52"/>
      <c r="D38" s="32">
        <f>400320+480000</f>
        <v>880320</v>
      </c>
    </row>
    <row r="39" spans="1:6">
      <c r="A39" s="59" t="s">
        <v>19</v>
      </c>
      <c r="B39" s="59"/>
      <c r="C39" s="59"/>
      <c r="D39" s="59"/>
    </row>
    <row r="40" spans="1:6" s="23" customFormat="1">
      <c r="A40" s="9"/>
      <c r="B40" s="47"/>
      <c r="C40" s="48"/>
      <c r="D40" s="10"/>
    </row>
    <row r="41" spans="1:6">
      <c r="A41" s="14" t="s">
        <v>8</v>
      </c>
      <c r="B41" s="15" t="s">
        <v>15</v>
      </c>
      <c r="C41" s="13"/>
      <c r="D41" s="16">
        <f>D42+D43</f>
        <v>253458576</v>
      </c>
      <c r="F41" s="41"/>
    </row>
    <row r="42" spans="1:6">
      <c r="A42" s="14" t="s">
        <v>8</v>
      </c>
      <c r="B42" s="15" t="s">
        <v>9</v>
      </c>
      <c r="C42" s="13"/>
      <c r="D42" s="16">
        <f>D19+D21+D23+D25+D27+D29+D31+D33+D37</f>
        <v>253458576</v>
      </c>
    </row>
    <row r="43" spans="1:6">
      <c r="A43" s="14" t="s">
        <v>8</v>
      </c>
      <c r="B43" s="15" t="s">
        <v>18</v>
      </c>
      <c r="C43" s="13"/>
      <c r="D43" s="16">
        <v>0</v>
      </c>
    </row>
    <row r="44" spans="1:6" ht="15" customHeight="1"/>
    <row r="45" spans="1:6" ht="16.899999999999999" customHeight="1">
      <c r="A45" s="60" t="s">
        <v>10</v>
      </c>
      <c r="B45" s="60"/>
      <c r="C45" s="60"/>
      <c r="D45" s="60"/>
    </row>
    <row r="46" spans="1:6" ht="14.45" customHeight="1">
      <c r="A46" s="17"/>
      <c r="D46" s="2" t="s">
        <v>2</v>
      </c>
    </row>
    <row r="47" spans="1:6" s="5" customFormat="1" ht="84">
      <c r="A47" s="18" t="s">
        <v>11</v>
      </c>
      <c r="B47" s="18" t="s">
        <v>12</v>
      </c>
      <c r="C47" s="18" t="s">
        <v>13</v>
      </c>
      <c r="D47" s="18" t="s">
        <v>5</v>
      </c>
    </row>
    <row r="48" spans="1:6" s="8" customFormat="1" ht="12.75">
      <c r="A48" s="19">
        <v>1</v>
      </c>
      <c r="B48" s="19">
        <v>2</v>
      </c>
      <c r="C48" s="19">
        <v>3</v>
      </c>
      <c r="D48" s="19">
        <v>4</v>
      </c>
    </row>
    <row r="49" spans="1:6">
      <c r="A49" s="63" t="s">
        <v>14</v>
      </c>
      <c r="B49" s="63"/>
      <c r="C49" s="63"/>
      <c r="D49" s="63"/>
    </row>
    <row r="50" spans="1:6" s="23" customFormat="1">
      <c r="A50" s="35">
        <v>3719110</v>
      </c>
      <c r="B50" s="36">
        <v>9110</v>
      </c>
      <c r="C50" s="37" t="s">
        <v>30</v>
      </c>
      <c r="D50" s="38">
        <f>D51</f>
        <v>79482900</v>
      </c>
    </row>
    <row r="51" spans="1:6" ht="15.6" customHeight="1">
      <c r="A51" s="11">
        <v>9900000000</v>
      </c>
      <c r="B51" s="29">
        <v>9800</v>
      </c>
      <c r="C51" s="30" t="s">
        <v>7</v>
      </c>
      <c r="D51" s="20">
        <v>79482900</v>
      </c>
    </row>
    <row r="52" spans="1:6">
      <c r="A52" s="24">
        <v>3719770</v>
      </c>
      <c r="B52" s="27">
        <v>9770</v>
      </c>
      <c r="C52" s="28" t="s">
        <v>22</v>
      </c>
      <c r="D52" s="25">
        <f>D53</f>
        <v>5002800</v>
      </c>
    </row>
    <row r="53" spans="1:6">
      <c r="A53" s="11">
        <v>1510000000</v>
      </c>
      <c r="B53" s="29">
        <v>9770</v>
      </c>
      <c r="C53" s="30" t="s">
        <v>27</v>
      </c>
      <c r="D53" s="33">
        <f>2103000+21800+2300000+1500000-1500000+578000</f>
        <v>5002800</v>
      </c>
    </row>
    <row r="54" spans="1:6" ht="47.25">
      <c r="A54" s="24">
        <v>3719800</v>
      </c>
      <c r="B54" s="27">
        <v>9800</v>
      </c>
      <c r="C54" s="34" t="s">
        <v>29</v>
      </c>
      <c r="D54" s="25">
        <f>D55</f>
        <v>70125212</v>
      </c>
    </row>
    <row r="55" spans="1:6" ht="15.6" customHeight="1">
      <c r="A55" s="11">
        <v>9900000000</v>
      </c>
      <c r="B55" s="29">
        <v>9800</v>
      </c>
      <c r="C55" s="30" t="s">
        <v>7</v>
      </c>
      <c r="D55" s="20">
        <f>5000000+1625212+63000000+500000</f>
        <v>70125212</v>
      </c>
    </row>
    <row r="56" spans="1:6">
      <c r="A56" s="11"/>
      <c r="B56" s="29"/>
      <c r="C56" s="30"/>
      <c r="D56" s="20"/>
    </row>
    <row r="57" spans="1:6">
      <c r="A57" s="63" t="s">
        <v>16</v>
      </c>
      <c r="B57" s="63"/>
      <c r="C57" s="63"/>
      <c r="D57" s="63"/>
    </row>
    <row r="58" spans="1:6" ht="47.25">
      <c r="A58" s="24">
        <v>3719720</v>
      </c>
      <c r="B58" s="27">
        <v>9720</v>
      </c>
      <c r="C58" s="43" t="s">
        <v>43</v>
      </c>
      <c r="D58" s="25">
        <f>D59</f>
        <v>1680000</v>
      </c>
    </row>
    <row r="59" spans="1:6">
      <c r="A59" s="11">
        <v>1510000000</v>
      </c>
      <c r="B59" s="29">
        <v>9720</v>
      </c>
      <c r="C59" s="30" t="s">
        <v>27</v>
      </c>
      <c r="D59" s="33">
        <v>1680000</v>
      </c>
    </row>
    <row r="60" spans="1:6">
      <c r="A60" s="24"/>
      <c r="B60" s="24"/>
      <c r="C60" s="44"/>
      <c r="D60" s="25"/>
    </row>
    <row r="61" spans="1:6">
      <c r="A61" s="21" t="s">
        <v>8</v>
      </c>
      <c r="B61" s="21" t="s">
        <v>8</v>
      </c>
      <c r="C61" s="15" t="s">
        <v>17</v>
      </c>
      <c r="D61" s="22">
        <f>D62+D63</f>
        <v>156290912</v>
      </c>
    </row>
    <row r="62" spans="1:6">
      <c r="A62" s="21" t="s">
        <v>8</v>
      </c>
      <c r="B62" s="21" t="s">
        <v>8</v>
      </c>
      <c r="C62" s="26" t="s">
        <v>9</v>
      </c>
      <c r="D62" s="22">
        <f>D50+D52+D54</f>
        <v>154610912</v>
      </c>
      <c r="E62" s="45"/>
      <c r="F62" s="46"/>
    </row>
    <row r="63" spans="1:6">
      <c r="A63" s="21" t="s">
        <v>8</v>
      </c>
      <c r="B63" s="21" t="s">
        <v>8</v>
      </c>
      <c r="C63" s="26" t="s">
        <v>18</v>
      </c>
      <c r="D63" s="22">
        <f>D58</f>
        <v>1680000</v>
      </c>
      <c r="E63" s="45"/>
      <c r="F63" s="46"/>
    </row>
    <row r="65" spans="1:4">
      <c r="A65" s="50" t="s">
        <v>44</v>
      </c>
      <c r="B65" s="49"/>
      <c r="C65" s="49"/>
      <c r="D65" s="49"/>
    </row>
  </sheetData>
  <mergeCells count="41">
    <mergeCell ref="B35:C35"/>
    <mergeCell ref="A65:D65"/>
    <mergeCell ref="B40:C40"/>
    <mergeCell ref="A39:D39"/>
    <mergeCell ref="B36:C36"/>
    <mergeCell ref="A57:D57"/>
    <mergeCell ref="A45:D45"/>
    <mergeCell ref="A49:D49"/>
    <mergeCell ref="B37:C37"/>
    <mergeCell ref="B38:C38"/>
    <mergeCell ref="B34:C34"/>
    <mergeCell ref="C7:D7"/>
    <mergeCell ref="C8:D8"/>
    <mergeCell ref="B16:C16"/>
    <mergeCell ref="B17:C17"/>
    <mergeCell ref="A18:D18"/>
    <mergeCell ref="A14:D14"/>
    <mergeCell ref="A11:D11"/>
    <mergeCell ref="A12:D12"/>
    <mergeCell ref="A13:D13"/>
    <mergeCell ref="B19:C19"/>
    <mergeCell ref="B20:C20"/>
    <mergeCell ref="B32:C32"/>
    <mergeCell ref="B21:C21"/>
    <mergeCell ref="B22:C22"/>
    <mergeCell ref="B29:C29"/>
    <mergeCell ref="B33:C33"/>
    <mergeCell ref="C1:D1"/>
    <mergeCell ref="C2:D2"/>
    <mergeCell ref="C3:D3"/>
    <mergeCell ref="C4:D4"/>
    <mergeCell ref="C6:D6"/>
    <mergeCell ref="C9:D9"/>
    <mergeCell ref="B23:C23"/>
    <mergeCell ref="B24:C24"/>
    <mergeCell ref="B30:C30"/>
    <mergeCell ref="B31:C31"/>
    <mergeCell ref="B25:C25"/>
    <mergeCell ref="B26:C26"/>
    <mergeCell ref="B27:C27"/>
    <mergeCell ref="B28:C28"/>
  </mergeCells>
  <pageMargins left="0.70866141732283472" right="0.19685039370078741" top="0.74803149606299213" bottom="0.74803149606299213" header="0.31496062992125984" footer="0.31496062992125984"/>
  <pageSetup paperSize="9" scale="81" orientation="portrait" r:id="rId1"/>
  <rowBreaks count="2" manualBreakCount="2">
    <brk id="44" max="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2026</vt:lpstr>
      <vt:lpstr>'2026'!Область_друку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220FU6</dc:creator>
  <cp:lastModifiedBy>Admin</cp:lastModifiedBy>
  <cp:lastPrinted>2026-03-09T06:49:55Z</cp:lastPrinted>
  <dcterms:created xsi:type="dcterms:W3CDTF">2021-05-14T07:29:19Z</dcterms:created>
  <dcterms:modified xsi:type="dcterms:W3CDTF">2026-05-19T12:30:25Z</dcterms:modified>
</cp:coreProperties>
</file>