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HARE\0-Старые данные\SHARE\Бюджет 2022\ПРОГРАМА ЦИВІЛЬНИЙ ЗАХИСТ (ДСНС)\12. Наступне\"/>
    </mc:Choice>
  </mc:AlternateContent>
  <bookViews>
    <workbookView xWindow="0" yWindow="0" windowWidth="16170" windowHeight="5790"/>
  </bookViews>
  <sheets>
    <sheet name="Лист1" sheetId="1" r:id="rId1"/>
  </sheets>
  <definedNames>
    <definedName name="_xlnm.Print_Titles" localSheetId="0">Лист1!$7:$9</definedName>
    <definedName name="_xlnm.Print_Area" localSheetId="0">Лист1!$A$1:$K$46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2" i="1" s="1"/>
  <c r="H31" i="1"/>
  <c r="H35" i="1" l="1"/>
  <c r="H34" i="1"/>
  <c r="F39" i="1" l="1"/>
  <c r="K40" i="1"/>
  <c r="J40" i="1"/>
  <c r="I40" i="1"/>
  <c r="G40" i="1"/>
  <c r="H22" i="1" l="1"/>
  <c r="F25" i="1" l="1"/>
  <c r="F38" i="1" l="1"/>
  <c r="F27" i="1" l="1"/>
  <c r="G54" i="1" l="1"/>
  <c r="I54" i="1"/>
  <c r="J54" i="1"/>
  <c r="K54" i="1"/>
  <c r="H26" i="1"/>
  <c r="H18" i="1" l="1"/>
  <c r="F22" i="1" l="1"/>
  <c r="F34" i="1" l="1"/>
  <c r="F36" i="1"/>
  <c r="F37" i="1"/>
  <c r="F31" i="1"/>
  <c r="F35" i="1"/>
  <c r="F32" i="1" l="1"/>
  <c r="F40" i="1" s="1"/>
  <c r="F54" i="1" s="1"/>
  <c r="H40" i="1"/>
  <c r="F20" i="1"/>
  <c r="H19" i="1"/>
  <c r="F23" i="1" l="1"/>
  <c r="F24" i="1"/>
  <c r="H21" i="1"/>
  <c r="F19" i="1"/>
  <c r="F18" i="1" l="1"/>
  <c r="F26" i="1" l="1"/>
  <c r="H29" i="1" l="1"/>
  <c r="H54" i="1" s="1"/>
  <c r="F21" i="1" l="1"/>
  <c r="F30" i="1" l="1"/>
  <c r="F14" i="1" l="1"/>
  <c r="F29" i="1" l="1"/>
  <c r="F28" i="1" l="1"/>
  <c r="F17" i="1"/>
  <c r="F15" i="1" l="1"/>
  <c r="F11" i="1"/>
  <c r="F12" i="1"/>
  <c r="F13" i="1"/>
  <c r="F10" i="1"/>
</calcChain>
</file>

<file path=xl/sharedStrings.xml><?xml version="1.0" encoding="utf-8"?>
<sst xmlns="http://schemas.openxmlformats.org/spreadsheetml/2006/main" count="111" uniqueCount="87">
  <si>
    <t>Найменування завдань</t>
  </si>
  <si>
    <t>Найменування заходу</t>
  </si>
  <si>
    <t>Головний розпорядник коштів, відповідальний виконавець</t>
  </si>
  <si>
    <t>Джерела фінансування</t>
  </si>
  <si>
    <t>у тому числі за роками</t>
  </si>
  <si>
    <t>1.</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</si>
  <si>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перевірку джерел протипожежного водопостачання та виконання інших службових цілей і завдань підрозділу</t>
  </si>
  <si>
    <t>Придбання паливно-мастильних матеріалів для 22-ДПРЧ 7 ДПРЗ</t>
  </si>
  <si>
    <t>Придбання  комп’ютерної техніки, канцтоварів, журналів, наочної агітації для 22-ДПРЧ 7 ДПРЗ</t>
  </si>
  <si>
    <t>2.</t>
  </si>
  <si>
    <t>Технічне переоснащення оперативно-диспетчерських служб, органів управління та сил цивільного захисту</t>
  </si>
  <si>
    <t>3.</t>
  </si>
  <si>
    <t>Забезпечення ефективного управління у сфері цивільного захисту</t>
  </si>
  <si>
    <t>Кошти підприємств</t>
  </si>
  <si>
    <t>Не потребує фінансування з бюджету</t>
  </si>
  <si>
    <t>Разом</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</si>
  <si>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                             
</t>
  </si>
  <si>
    <t>Прогнозований обсяг фінансових ресурсів для виконання завдань, 
тис. грн</t>
  </si>
  <si>
    <t>№ з/п</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</si>
  <si>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</si>
  <si>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</si>
  <si>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</si>
  <si>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автоцистерни пожежної підвищеної прохідності УРАЛ-4320  (6*6) (дизель) з запасом вогнегасної речовини до 5,3 тон та пожежне обладнання до автомобіля</t>
  </si>
  <si>
    <t>Проведення капітального та поточного ремонтів службово-побутових приміщень  пожежного   депо 22-ДПРЧ 7 ДПРЗ</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</si>
  <si>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</si>
  <si>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 xml:space="preserve">Додаток </t>
  </si>
  <si>
    <t>Чорноморської міської ради</t>
  </si>
  <si>
    <t>до рішення виконавчого комітету</t>
  </si>
  <si>
    <t>4.</t>
  </si>
  <si>
    <t>5.</t>
  </si>
  <si>
    <t xml:space="preserve">Перевезення жителів Чорноморської міської територіальної громади шкільним автобусом </t>
  </si>
  <si>
    <t>Створення безпечних умов для евакуації жителів Чорноморської міської територіальної громади</t>
  </si>
  <si>
    <t>6.</t>
  </si>
  <si>
    <t xml:space="preserve">Відділ освіти Чорноморської міської ради Одеського району Одеської області
</t>
  </si>
  <si>
    <t xml:space="preserve">Створення, поповнення та
зберігання місцевого
матеріального резерву для
запобігання і ліквідації
наслідків надзвичайних
ситуацій </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</si>
  <si>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</si>
  <si>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</si>
  <si>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</si>
  <si>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</si>
  <si>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7.</t>
  </si>
  <si>
    <t>Заходи із запобігання та ліквідації надзвичайних ситуацій та наслідків стихійного лиха</t>
  </si>
  <si>
    <t>Ліквідація наслідків вибуху, який стався 09.04.2022 року, за адресою: Одеська область, Одеський район,
м. Чорноморськ, 
вул. Транспортна,10.</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</si>
  <si>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</si>
  <si>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</si>
  <si>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Керуюча справами</t>
  </si>
  <si>
    <t>Наталя КУШНІРЕНКО</t>
  </si>
  <si>
    <t>Управління капітального будівництва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</si>
  <si>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</si>
  <si>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</si>
  <si>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</si>
  <si>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</si>
  <si>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 xml:space="preserve">Придбання лавок,  життєвонеобхідних предметів та  засобів тощо для захисних споруд цивільного захисту (цивільної оборони) - укриттів 
</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</si>
  <si>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</si>
  <si>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</si>
  <si>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t>
  </si>
  <si>
    <t>Відділ культури Чорноморської міської ради Одеського району Одеської області</t>
  </si>
  <si>
    <t>Підготовка об’єктів критичної інфраструктури до осінньо-зимового періоду 2022/2023 року в умовах особливого періоду, улаштування пунктів обігріву</t>
  </si>
  <si>
    <t>8.</t>
  </si>
  <si>
    <t xml:space="preserve"> КП "МУЖКГ"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</si>
  <si>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</si>
  <si>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</si>
  <si>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"Зеленгосп"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</si>
  <si>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</si>
  <si>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</si>
  <si>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 xml:space="preserve">в тому числі за відповідальними виконавцями: </t>
  </si>
  <si>
    <t>діюча редакція</t>
  </si>
  <si>
    <t>зміни</t>
  </si>
  <si>
    <t>КНП "Чорноморська лікарня" Чорноморської міської ради Одеського району Одеської області</t>
  </si>
  <si>
    <t xml:space="preserve">49- додаткові кошти </t>
  </si>
  <si>
    <t>42,88268- з програми зд населення перерозподіл</t>
  </si>
  <si>
    <t>від       2022р. №</t>
  </si>
  <si>
    <t>9.</t>
  </si>
  <si>
    <t>Безперешкодне управління виконавчими органами Чорноморської міської ради Одеського району Одеської області та об'єктами критичної інфраструктури Чорноморської міської ради в період дії правового режиму воєнного стану</t>
  </si>
  <si>
    <t>Виконавчий комітет  Чорноморської міської ради Одеського району Одеської області</t>
  </si>
  <si>
    <t>116,5 - виконком радиостанции и прочее</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</si>
  <si>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</si>
  <si>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 xml:space="preserve">                                                                                                                                                                                          від                    р.  №     -VIIІ</t>
  </si>
  <si>
    <r>
      <t>Фінансове управління Чорноморської міської ради,   ГУ ДСНС України в Одеській області, 22 ДПРЧ 7 ДПРЗ ГУ ДСНС України в Одеській області,</t>
    </r>
    <r>
      <rPr>
        <b/>
        <sz val="10"/>
        <rFont val="Times New Roman"/>
        <family val="1"/>
        <charset val="204"/>
      </rPr>
      <t xml:space="preserve"> </t>
    </r>
  </si>
  <si>
    <t>Придбання радіостанцій, акумуляторної батареї, оренда ретранслятора і базової станції</t>
  </si>
  <si>
    <t>Реконструкція приміщення сховища в будівлі за адресою: Одеська область, Одеський район, м. Чорноморськ, вул. 1 Травня, 2/198-Н. Проєктні роботи</t>
  </si>
  <si>
    <t>950 - УКБ сховище 1 Травня, 2</t>
  </si>
  <si>
    <t>10.</t>
  </si>
  <si>
    <t>100,0 - "Повітряна тривога"</t>
  </si>
  <si>
    <t>2020,195 - капітальний ремонт підвального приміщення Миру,33</t>
  </si>
  <si>
    <t xml:space="preserve">Придбання наметів та джерел резервного живлення, пально-мастильних матеріалів, оплата інших енергоносіїв, які використовуються в процесі виробництва теплоенергії або іншого виду енергії (дрова) для створення пунктів обігріву в особливий період </t>
  </si>
  <si>
    <t>Забезпечення роботи систем та засобів оповіщення та інформування населення, запчастин та матеріалів для їх ремонту та модернізації, оплата послуг з їх впровадження (встановлення), ремонту та технічного обслуговування</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</si>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</sst>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0"/>
  </numFmts>
  <fonts count="12" x14ac:knownFonts="1">
    <font>
      <sz val="10"/>
      <color theme="1"/>
      <name val="Calibri"/>
      <family val="2"/>
      <charset val="204"/>
      <scheme val="minor"/>
    </font>
    <font>
      <sz val="11"/>
      <color theme="1"/>
      <name val="Calibri"/>
      <family val="2"/>
      <scheme val="minor"/>
    </font>
    <font>
      <sz val="10"/>
      <name val="Times New Roman"/>
      <family val="1"/>
      <charset val="204"/>
    </font>
    <font>
      <sz val="10"/>
      <name val="Calibri"/>
      <family val="2"/>
      <charset val="204"/>
      <scheme val="minor"/>
    </font>
    <font>
      <sz val="12"/>
      <name val="Times New Roman"/>
      <family val="1"/>
      <charset val="204"/>
    </font>
    <font>
      <sz val="14"/>
      <name val="Times New Roman"/>
      <family val="1"/>
      <charset val="204"/>
    </font>
    <font>
      <b/>
      <sz val="10"/>
      <name val="Times New Roman"/>
      <family val="1"/>
      <charset val="204"/>
    </font>
    <font>
      <b/>
      <sz val="10"/>
      <name val="Calibri"/>
      <family val="2"/>
      <charset val="204"/>
      <scheme val="minor"/>
    </font>
    <font>
      <i/>
      <sz val="10"/>
      <name val="Times New Roman"/>
      <family val="1"/>
      <charset val="204"/>
    </font>
    <font>
      <b/>
      <i/>
      <sz val="10"/>
      <name val="Calibri"/>
      <family val="2"/>
      <charset val="204"/>
      <scheme val="minor"/>
    </font>
    <font>
      <sz val="26"/>
      <name val="Calibri"/>
      <family val="2"/>
      <charset val="204"/>
      <scheme val="minor"/>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2" fillId="2" borderId="1" xfId="1"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0" xfId="0" applyFont="1"/>
    <xf numFmtId="0" fontId="4" fillId="0" borderId="0" xfId="0" applyFont="1" applyAlignment="1">
      <alignment horizontal="center" vertical="center"/>
    </xf>
    <xf numFmtId="0" fontId="2" fillId="0" borderId="0" xfId="0" applyFont="1"/>
    <xf numFmtId="0" fontId="4" fillId="0" borderId="0" xfId="0" applyFont="1" applyAlignment="1">
      <alignment vertical="center"/>
    </xf>
    <xf numFmtId="0" fontId="2" fillId="0" borderId="0" xfId="0" applyFont="1" applyAlignment="1">
      <alignment vertical="center"/>
    </xf>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2" xfId="0" applyFont="1" applyBorder="1" applyAlignment="1">
      <alignment vertical="center" wrapText="1"/>
    </xf>
    <xf numFmtId="167"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7" fillId="0" borderId="0" xfId="0" applyFont="1"/>
    <xf numFmtId="0" fontId="8" fillId="0" borderId="1" xfId="0"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9" fillId="0" borderId="0" xfId="0" applyFont="1"/>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167"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0" xfId="0" applyNumberFormat="1" applyFont="1" applyBorder="1" applyAlignment="1">
      <alignment horizontal="center" vertical="center" wrapText="1"/>
    </xf>
    <xf numFmtId="0" fontId="4" fillId="0" borderId="0" xfId="0" applyFont="1"/>
    <xf numFmtId="166" fontId="3" fillId="0" borderId="0" xfId="0" applyNumberFormat="1" applyFont="1"/>
    <xf numFmtId="0" fontId="10" fillId="0" borderId="0" xfId="0" applyFont="1"/>
    <xf numFmtId="0" fontId="2" fillId="0" borderId="1" xfId="0" applyFont="1" applyBorder="1" applyAlignment="1">
      <alignment horizontal="center" vertical="center" wrapText="1"/>
    </xf>
    <xf numFmtId="0" fontId="11" fillId="3" borderId="1" xfId="0" applyFont="1" applyFill="1" applyBorder="1" applyAlignment="1">
      <alignmen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view="pageBreakPreview" topLeftCell="A4" zoomScale="64" zoomScaleNormal="86" zoomScaleSheetLayoutView="64" workbookViewId="0">
      <selection activeCell="N48" sqref="N48"/>
    </sheetView>
  </sheetViews>
  <sheetFormatPr defaultColWidth="9.140625" defaultRowHeight="12.75" x14ac:dyDescent="0.2"/>
  <cols>
    <col min="1" max="1" width="3.85546875" style="3" customWidth="1"/>
    <col min="2" max="2" width="33.85546875" style="3" customWidth="1"/>
    <col min="3" max="3" width="41" style="3" customWidth="1"/>
    <col min="4" max="4" width="36.28515625" style="3" customWidth="1"/>
    <col min="5" max="5" width="16.7109375" style="3" customWidth="1"/>
    <col min="6" max="6" width="14.5703125" style="3" customWidth="1"/>
    <col min="7" max="7" width="10.7109375" style="3" customWidth="1"/>
    <col min="8" max="8" width="15.28515625" style="3" customWidth="1"/>
    <col min="9" max="9" width="10.42578125" style="3" customWidth="1"/>
    <col min="10" max="10" width="10.7109375" style="3" customWidth="1"/>
    <col min="11" max="11" width="11.28515625" style="3" customWidth="1"/>
    <col min="12" max="16384" width="9.140625" style="3"/>
  </cols>
  <sheetData>
    <row r="1" spans="1:11" ht="15.75" x14ac:dyDescent="0.2">
      <c r="G1" s="4"/>
      <c r="H1" s="5" t="s">
        <v>25</v>
      </c>
    </row>
    <row r="2" spans="1:11" x14ac:dyDescent="0.2">
      <c r="H2" s="5" t="s">
        <v>27</v>
      </c>
    </row>
    <row r="3" spans="1:11" ht="15.75" x14ac:dyDescent="0.2">
      <c r="G3" s="4"/>
      <c r="H3" s="5" t="s">
        <v>26</v>
      </c>
    </row>
    <row r="4" spans="1:11" ht="15.75" x14ac:dyDescent="0.2">
      <c r="G4" s="6" t="s">
        <v>76</v>
      </c>
      <c r="H4" s="5" t="s">
        <v>70</v>
      </c>
    </row>
    <row r="5" spans="1:11" s="7" customFormat="1" ht="54" customHeight="1" x14ac:dyDescent="0.2">
      <c r="A5" s="39" t="s">
        <v>16</v>
      </c>
      <c r="B5" s="39"/>
      <c r="C5" s="39"/>
      <c r="D5" s="39"/>
      <c r="E5" s="39"/>
      <c r="F5" s="39"/>
      <c r="G5" s="39"/>
      <c r="H5" s="39"/>
      <c r="I5" s="39"/>
      <c r="J5" s="39"/>
      <c r="K5" s="39"/>
    </row>
    <row r="6" spans="1:11" ht="9.6" customHeight="1" x14ac:dyDescent="0.2"/>
    <row r="7" spans="1:11" ht="58.9" customHeight="1" x14ac:dyDescent="0.2">
      <c r="A7" s="38" t="s">
        <v>18</v>
      </c>
      <c r="B7" s="38" t="s">
        <v>0</v>
      </c>
      <c r="C7" s="38" t="s">
        <v>1</v>
      </c>
      <c r="D7" s="38" t="s">
        <v>2</v>
      </c>
      <c r="E7" s="38" t="s">
        <v>3</v>
      </c>
      <c r="F7" s="38" t="s">
        <v>17</v>
      </c>
      <c r="G7" s="38" t="s">
        <v>4</v>
      </c>
      <c r="H7" s="38"/>
      <c r="I7" s="38"/>
      <c r="J7" s="38"/>
      <c r="K7" s="38"/>
    </row>
    <row r="8" spans="1:11" ht="36.6" customHeight="1" x14ac:dyDescent="0.2">
      <c r="A8" s="38"/>
      <c r="B8" s="38"/>
      <c r="C8" s="38"/>
      <c r="D8" s="38"/>
      <c r="E8" s="38"/>
      <c r="F8" s="38"/>
      <c r="G8" s="8">
        <v>2021</v>
      </c>
      <c r="H8" s="8">
        <v>2022</v>
      </c>
      <c r="I8" s="8">
        <v>2023</v>
      </c>
      <c r="J8" s="8">
        <v>2024</v>
      </c>
      <c r="K8" s="8">
        <v>2025</v>
      </c>
    </row>
    <row r="9" spans="1:11" x14ac:dyDescent="0.2">
      <c r="A9" s="9">
        <v>1</v>
      </c>
      <c r="B9" s="9">
        <v>2</v>
      </c>
      <c r="C9" s="9">
        <v>3</v>
      </c>
      <c r="D9" s="9">
        <v>4</v>
      </c>
      <c r="E9" s="9">
        <v>5</v>
      </c>
      <c r="F9" s="9">
        <v>6</v>
      </c>
      <c r="G9" s="9">
        <v>7</v>
      </c>
      <c r="H9" s="9">
        <v>8</v>
      </c>
      <c r="I9" s="9">
        <v>9</v>
      </c>
      <c r="J9" s="9">
        <v>10</v>
      </c>
      <c r="K9" s="9">
        <v>11</v>
      </c>
    </row>
    <row r="10" spans="1:11" ht="43.15" customHeight="1" x14ac:dyDescent="0.2">
      <c r="A10" s="41" t="s">
        <v>5</v>
      </c>
      <c r="B10" s="40" t="s">
        <v>6</v>
      </c>
      <c r="C10" s="10" t="s">
        <v>7</v>
      </c>
      <c r="D10" s="40" t="s">
        <v>77</v>
      </c>
      <c r="E10" s="40" t="s">
        <v>19</v>
      </c>
      <c r="F10" s="11">
        <f>G10+H10+I10+J10+K10</f>
        <v>2000</v>
      </c>
      <c r="G10" s="11">
        <v>400</v>
      </c>
      <c r="H10" s="11">
        <v>400</v>
      </c>
      <c r="I10" s="11">
        <v>400</v>
      </c>
      <c r="J10" s="11">
        <v>400</v>
      </c>
      <c r="K10" s="11">
        <v>400</v>
      </c>
    </row>
    <row r="11" spans="1:11" ht="51.6" customHeight="1" x14ac:dyDescent="0.2">
      <c r="A11" s="41"/>
      <c r="B11" s="40"/>
      <c r="C11" s="10" t="s">
        <v>20</v>
      </c>
      <c r="D11" s="40"/>
      <c r="E11" s="40"/>
      <c r="F11" s="11">
        <f t="shared" ref="F11:F15" si="0">G11+H11+I11+J11+K11</f>
        <v>850</v>
      </c>
      <c r="G11" s="11">
        <v>200</v>
      </c>
      <c r="H11" s="11">
        <v>50</v>
      </c>
      <c r="I11" s="11">
        <v>200</v>
      </c>
      <c r="J11" s="11">
        <v>200</v>
      </c>
      <c r="K11" s="11">
        <v>200</v>
      </c>
    </row>
    <row r="12" spans="1:11" ht="58.9" customHeight="1" x14ac:dyDescent="0.2">
      <c r="A12" s="41"/>
      <c r="B12" s="40"/>
      <c r="C12" s="10" t="s">
        <v>21</v>
      </c>
      <c r="D12" s="40"/>
      <c r="E12" s="40"/>
      <c r="F12" s="11">
        <f t="shared" si="0"/>
        <v>2500</v>
      </c>
      <c r="G12" s="11">
        <v>500</v>
      </c>
      <c r="H12" s="11">
        <v>500</v>
      </c>
      <c r="I12" s="11">
        <v>500</v>
      </c>
      <c r="J12" s="11">
        <v>500</v>
      </c>
      <c r="K12" s="11">
        <v>500</v>
      </c>
    </row>
    <row r="13" spans="1:11" ht="43.15" customHeight="1" x14ac:dyDescent="0.2">
      <c r="A13" s="41"/>
      <c r="B13" s="40"/>
      <c r="C13" s="10" t="s">
        <v>8</v>
      </c>
      <c r="D13" s="40"/>
      <c r="E13" s="40"/>
      <c r="F13" s="11">
        <f t="shared" si="0"/>
        <v>250</v>
      </c>
      <c r="G13" s="11">
        <v>50</v>
      </c>
      <c r="H13" s="11">
        <v>50</v>
      </c>
      <c r="I13" s="11">
        <v>50</v>
      </c>
      <c r="J13" s="11">
        <v>50</v>
      </c>
      <c r="K13" s="11">
        <v>50</v>
      </c>
    </row>
    <row r="14" spans="1:11" ht="66.75" customHeight="1" x14ac:dyDescent="0.2">
      <c r="A14" s="41"/>
      <c r="B14" s="40"/>
      <c r="C14" s="10" t="s">
        <v>22</v>
      </c>
      <c r="D14" s="40"/>
      <c r="E14" s="40"/>
      <c r="F14" s="11">
        <f>G14+H14+I14+J14+K14</f>
        <v>1000</v>
      </c>
      <c r="G14" s="11">
        <v>1000</v>
      </c>
      <c r="H14" s="11">
        <v>0</v>
      </c>
      <c r="I14" s="11">
        <v>0</v>
      </c>
      <c r="J14" s="11">
        <v>0</v>
      </c>
      <c r="K14" s="11">
        <v>0</v>
      </c>
    </row>
    <row r="15" spans="1:11" ht="75.599999999999994" customHeight="1" x14ac:dyDescent="0.2">
      <c r="A15" s="10" t="s">
        <v>9</v>
      </c>
      <c r="B15" s="10" t="s">
        <v>10</v>
      </c>
      <c r="C15" s="10" t="s">
        <v>23</v>
      </c>
      <c r="D15" s="12" t="s">
        <v>37</v>
      </c>
      <c r="E15" s="12" t="s">
        <v>19</v>
      </c>
      <c r="F15" s="11">
        <f t="shared" si="0"/>
        <v>700</v>
      </c>
      <c r="G15" s="11">
        <v>200</v>
      </c>
      <c r="H15" s="11">
        <v>0</v>
      </c>
      <c r="I15" s="11">
        <v>200</v>
      </c>
      <c r="J15" s="11">
        <v>100</v>
      </c>
      <c r="K15" s="11">
        <v>200</v>
      </c>
    </row>
    <row r="16" spans="1:11" ht="70.5" customHeight="1" x14ac:dyDescent="0.2">
      <c r="A16" s="13" t="s">
        <v>11</v>
      </c>
      <c r="B16" s="14" t="s">
        <v>12</v>
      </c>
      <c r="C16" s="10" t="s">
        <v>24</v>
      </c>
      <c r="D16" s="12" t="s">
        <v>38</v>
      </c>
      <c r="E16" s="12" t="s">
        <v>13</v>
      </c>
      <c r="F16" s="40" t="s">
        <v>14</v>
      </c>
      <c r="G16" s="40"/>
      <c r="H16" s="40"/>
      <c r="I16" s="40"/>
      <c r="J16" s="40"/>
      <c r="K16" s="40"/>
    </row>
    <row r="17" spans="1:11" ht="110.25" customHeight="1" x14ac:dyDescent="0.2">
      <c r="A17" s="48" t="s">
        <v>28</v>
      </c>
      <c r="B17" s="48" t="s">
        <v>48</v>
      </c>
      <c r="C17" s="10" t="s">
        <v>51</v>
      </c>
      <c r="D17" s="15" t="s">
        <v>43</v>
      </c>
      <c r="E17" s="48" t="s">
        <v>19</v>
      </c>
      <c r="F17" s="16">
        <f t="shared" ref="F17:F38" si="1">G17+H17+I17+J17+K17</f>
        <v>200</v>
      </c>
      <c r="G17" s="16">
        <v>0</v>
      </c>
      <c r="H17" s="16">
        <v>200</v>
      </c>
      <c r="I17" s="16">
        <v>0</v>
      </c>
      <c r="J17" s="16">
        <v>0</v>
      </c>
      <c r="K17" s="16">
        <v>0</v>
      </c>
    </row>
    <row r="18" spans="1:11" ht="76.900000000000006" customHeight="1" x14ac:dyDescent="0.2">
      <c r="A18" s="50"/>
      <c r="B18" s="50"/>
      <c r="C18" s="45" t="s">
        <v>54</v>
      </c>
      <c r="D18" s="15" t="s">
        <v>43</v>
      </c>
      <c r="E18" s="50"/>
      <c r="F18" s="11">
        <f t="shared" si="1"/>
        <v>3440</v>
      </c>
      <c r="G18" s="11"/>
      <c r="H18" s="11">
        <f>2000+1440</f>
        <v>3440</v>
      </c>
      <c r="I18" s="11"/>
      <c r="J18" s="11"/>
      <c r="K18" s="11"/>
    </row>
    <row r="19" spans="1:11" ht="54" customHeight="1" x14ac:dyDescent="0.2">
      <c r="A19" s="50"/>
      <c r="B19" s="50"/>
      <c r="C19" s="46"/>
      <c r="D19" s="12" t="s">
        <v>33</v>
      </c>
      <c r="E19" s="50"/>
      <c r="F19" s="11">
        <f t="shared" si="1"/>
        <v>5547.8</v>
      </c>
      <c r="G19" s="11"/>
      <c r="H19" s="11">
        <f>6656-1656+547.8</f>
        <v>5547.8</v>
      </c>
      <c r="I19" s="16"/>
      <c r="J19" s="16"/>
      <c r="K19" s="16"/>
    </row>
    <row r="20" spans="1:11" ht="48" customHeight="1" x14ac:dyDescent="0.2">
      <c r="A20" s="50"/>
      <c r="B20" s="50"/>
      <c r="C20" s="47"/>
      <c r="D20" s="12" t="s">
        <v>55</v>
      </c>
      <c r="E20" s="49"/>
      <c r="F20" s="11">
        <f t="shared" si="1"/>
        <v>110.3</v>
      </c>
      <c r="G20" s="11"/>
      <c r="H20" s="11">
        <v>110.3</v>
      </c>
      <c r="I20" s="16"/>
      <c r="J20" s="16"/>
      <c r="K20" s="16"/>
    </row>
    <row r="21" spans="1:11" ht="76.900000000000006" customHeight="1" x14ac:dyDescent="0.2">
      <c r="A21" s="50"/>
      <c r="B21" s="50"/>
      <c r="C21" s="10" t="s">
        <v>50</v>
      </c>
      <c r="D21" s="12" t="s">
        <v>46</v>
      </c>
      <c r="E21" s="12" t="s">
        <v>19</v>
      </c>
      <c r="F21" s="11">
        <f t="shared" si="1"/>
        <v>3550</v>
      </c>
      <c r="G21" s="11">
        <v>0</v>
      </c>
      <c r="H21" s="11">
        <f>1000-650+3200</f>
        <v>3550</v>
      </c>
      <c r="I21" s="11">
        <v>0</v>
      </c>
      <c r="J21" s="11">
        <v>0</v>
      </c>
      <c r="K21" s="11">
        <v>0</v>
      </c>
    </row>
    <row r="22" spans="1:11" ht="110.25" customHeight="1" x14ac:dyDescent="0.2">
      <c r="A22" s="50"/>
      <c r="B22" s="50"/>
      <c r="C22" s="2" t="s">
        <v>63</v>
      </c>
      <c r="D22" s="12" t="s">
        <v>46</v>
      </c>
      <c r="E22" s="12" t="s">
        <v>19</v>
      </c>
      <c r="F22" s="11">
        <f t="shared" si="1"/>
        <v>3489.1949999999997</v>
      </c>
      <c r="G22" s="11"/>
      <c r="H22" s="11">
        <f>300+1169+2020.195</f>
        <v>3489.1949999999997</v>
      </c>
      <c r="I22" s="11"/>
      <c r="J22" s="11"/>
      <c r="K22" s="11"/>
    </row>
    <row r="23" spans="1:11" ht="69" customHeight="1" x14ac:dyDescent="0.2">
      <c r="A23" s="50"/>
      <c r="B23" s="50"/>
      <c r="C23" s="1" t="s">
        <v>52</v>
      </c>
      <c r="D23" s="12" t="s">
        <v>46</v>
      </c>
      <c r="E23" s="12" t="s">
        <v>19</v>
      </c>
      <c r="F23" s="11">
        <f t="shared" si="1"/>
        <v>50</v>
      </c>
      <c r="G23" s="11"/>
      <c r="H23" s="11">
        <v>50</v>
      </c>
      <c r="I23" s="11"/>
      <c r="J23" s="11"/>
      <c r="K23" s="11"/>
    </row>
    <row r="24" spans="1:11" ht="72" customHeight="1" x14ac:dyDescent="0.2">
      <c r="A24" s="50"/>
      <c r="B24" s="50"/>
      <c r="C24" s="1" t="s">
        <v>53</v>
      </c>
      <c r="D24" s="12" t="s">
        <v>46</v>
      </c>
      <c r="E24" s="12" t="s">
        <v>19</v>
      </c>
      <c r="F24" s="11">
        <f t="shared" si="1"/>
        <v>50</v>
      </c>
      <c r="G24" s="11"/>
      <c r="H24" s="11">
        <v>50</v>
      </c>
      <c r="I24" s="11"/>
      <c r="J24" s="11"/>
      <c r="K24" s="11"/>
    </row>
    <row r="25" spans="1:11" ht="72" customHeight="1" x14ac:dyDescent="0.2">
      <c r="A25" s="50"/>
      <c r="B25" s="50"/>
      <c r="C25" s="34" t="s">
        <v>79</v>
      </c>
      <c r="D25" s="33" t="s">
        <v>46</v>
      </c>
      <c r="E25" s="33" t="s">
        <v>19</v>
      </c>
      <c r="F25" s="11">
        <f t="shared" si="1"/>
        <v>950</v>
      </c>
      <c r="G25" s="11"/>
      <c r="H25" s="11">
        <v>950</v>
      </c>
      <c r="I25" s="11"/>
      <c r="J25" s="11"/>
      <c r="K25" s="11"/>
    </row>
    <row r="26" spans="1:11" ht="119.45" customHeight="1" x14ac:dyDescent="0.2">
      <c r="A26" s="50"/>
      <c r="B26" s="50"/>
      <c r="C26" s="10" t="s">
        <v>49</v>
      </c>
      <c r="D26" s="17" t="s">
        <v>47</v>
      </c>
      <c r="E26" s="12" t="s">
        <v>19</v>
      </c>
      <c r="F26" s="18">
        <f t="shared" si="1"/>
        <v>204.08868000000001</v>
      </c>
      <c r="G26" s="11">
        <v>0</v>
      </c>
      <c r="H26" s="18">
        <f>350-145.91132</f>
        <v>204.08868000000001</v>
      </c>
      <c r="I26" s="11">
        <v>0</v>
      </c>
      <c r="J26" s="11">
        <v>0</v>
      </c>
      <c r="K26" s="11">
        <v>0</v>
      </c>
    </row>
    <row r="27" spans="1:11" ht="119.45" customHeight="1" x14ac:dyDescent="0.2">
      <c r="A27" s="50"/>
      <c r="B27" s="50"/>
      <c r="C27" s="10" t="s">
        <v>75</v>
      </c>
      <c r="D27" s="17" t="s">
        <v>47</v>
      </c>
      <c r="E27" s="12" t="s">
        <v>19</v>
      </c>
      <c r="F27" s="11">
        <f t="shared" si="1"/>
        <v>49</v>
      </c>
      <c r="G27" s="11"/>
      <c r="H27" s="11">
        <v>49</v>
      </c>
      <c r="I27" s="11"/>
      <c r="J27" s="11"/>
      <c r="K27" s="11"/>
    </row>
    <row r="28" spans="1:11" ht="85.15" customHeight="1" x14ac:dyDescent="0.2">
      <c r="A28" s="13" t="s">
        <v>29</v>
      </c>
      <c r="B28" s="14" t="s">
        <v>31</v>
      </c>
      <c r="C28" s="10" t="s">
        <v>30</v>
      </c>
      <c r="D28" s="12" t="s">
        <v>67</v>
      </c>
      <c r="E28" s="12" t="s">
        <v>19</v>
      </c>
      <c r="F28" s="16">
        <f t="shared" si="1"/>
        <v>100</v>
      </c>
      <c r="G28" s="16">
        <v>0</v>
      </c>
      <c r="H28" s="16">
        <v>100</v>
      </c>
      <c r="I28" s="16">
        <v>0</v>
      </c>
      <c r="J28" s="16">
        <v>0</v>
      </c>
      <c r="K28" s="16">
        <v>0</v>
      </c>
    </row>
    <row r="29" spans="1:11" ht="339.75" customHeight="1" x14ac:dyDescent="0.2">
      <c r="A29" s="13" t="s">
        <v>32</v>
      </c>
      <c r="B29" s="14" t="s">
        <v>34</v>
      </c>
      <c r="C29" s="10" t="s">
        <v>35</v>
      </c>
      <c r="D29" s="12" t="s">
        <v>36</v>
      </c>
      <c r="E29" s="12" t="s">
        <v>19</v>
      </c>
      <c r="F29" s="11">
        <f t="shared" si="1"/>
        <v>10257.5</v>
      </c>
      <c r="G29" s="11">
        <v>0</v>
      </c>
      <c r="H29" s="11">
        <f>1197.5+4200+360+1500+3000</f>
        <v>10257.5</v>
      </c>
      <c r="I29" s="11">
        <v>0</v>
      </c>
      <c r="J29" s="11">
        <v>0</v>
      </c>
      <c r="K29" s="11">
        <v>0</v>
      </c>
    </row>
    <row r="30" spans="1:11" s="20" customFormat="1" ht="108.6" customHeight="1" x14ac:dyDescent="0.2">
      <c r="A30" s="13" t="s">
        <v>39</v>
      </c>
      <c r="B30" s="14" t="s">
        <v>40</v>
      </c>
      <c r="C30" s="10" t="s">
        <v>41</v>
      </c>
      <c r="D30" s="12" t="s">
        <v>42</v>
      </c>
      <c r="E30" s="12" t="s">
        <v>19</v>
      </c>
      <c r="F30" s="19">
        <f t="shared" si="1"/>
        <v>216.11799999999999</v>
      </c>
      <c r="G30" s="11">
        <v>0</v>
      </c>
      <c r="H30" s="19">
        <v>216.11799999999999</v>
      </c>
      <c r="I30" s="11">
        <v>0</v>
      </c>
      <c r="J30" s="11">
        <v>0</v>
      </c>
      <c r="K30" s="11">
        <v>0</v>
      </c>
    </row>
    <row r="31" spans="1:11" s="20" customFormat="1" ht="83.45" customHeight="1" x14ac:dyDescent="0.2">
      <c r="A31" s="48" t="s">
        <v>57</v>
      </c>
      <c r="B31" s="45" t="s">
        <v>56</v>
      </c>
      <c r="C31" s="45" t="s">
        <v>84</v>
      </c>
      <c r="D31" s="12" t="s">
        <v>46</v>
      </c>
      <c r="E31" s="12" t="s">
        <v>19</v>
      </c>
      <c r="F31" s="19">
        <f t="shared" si="1"/>
        <v>4185.558</v>
      </c>
      <c r="G31" s="11"/>
      <c r="H31" s="19">
        <f>5257.958-1169+96.6</f>
        <v>4185.558</v>
      </c>
      <c r="I31" s="11"/>
      <c r="J31" s="11"/>
      <c r="K31" s="11"/>
    </row>
    <row r="32" spans="1:11" s="20" customFormat="1" ht="68.45" customHeight="1" x14ac:dyDescent="0.2">
      <c r="A32" s="49"/>
      <c r="B32" s="47"/>
      <c r="C32" s="47"/>
      <c r="D32" s="12" t="s">
        <v>59</v>
      </c>
      <c r="E32" s="12" t="s">
        <v>19</v>
      </c>
      <c r="F32" s="19">
        <f t="shared" si="1"/>
        <v>942.4</v>
      </c>
      <c r="G32" s="11"/>
      <c r="H32" s="19">
        <f>H34+H35+H36+H37</f>
        <v>942.4</v>
      </c>
      <c r="I32" s="11"/>
      <c r="J32" s="11"/>
      <c r="K32" s="11"/>
    </row>
    <row r="33" spans="1:12" s="20" customFormat="1" ht="35.450000000000003" customHeight="1" x14ac:dyDescent="0.2">
      <c r="A33" s="48"/>
      <c r="B33" s="48"/>
      <c r="C33" s="48"/>
      <c r="D33" s="13" t="s">
        <v>64</v>
      </c>
      <c r="E33" s="12"/>
      <c r="F33" s="19"/>
      <c r="G33" s="11"/>
      <c r="H33" s="19"/>
      <c r="I33" s="11"/>
      <c r="J33" s="11"/>
      <c r="K33" s="11"/>
    </row>
    <row r="34" spans="1:12" s="24" customFormat="1" ht="44.45" customHeight="1" x14ac:dyDescent="0.2">
      <c r="A34" s="50"/>
      <c r="B34" s="50"/>
      <c r="C34" s="50"/>
      <c r="D34" s="21" t="s">
        <v>60</v>
      </c>
      <c r="E34" s="21"/>
      <c r="F34" s="22">
        <f t="shared" ref="F34" si="2">G34+H34+I34+J34+K34</f>
        <v>301</v>
      </c>
      <c r="G34" s="23"/>
      <c r="H34" s="22">
        <f>101+200</f>
        <v>301</v>
      </c>
      <c r="I34" s="23"/>
      <c r="J34" s="23"/>
      <c r="K34" s="23"/>
    </row>
    <row r="35" spans="1:12" s="24" customFormat="1" ht="40.15" customHeight="1" x14ac:dyDescent="0.2">
      <c r="A35" s="50"/>
      <c r="B35" s="50"/>
      <c r="C35" s="50"/>
      <c r="D35" s="21" t="s">
        <v>62</v>
      </c>
      <c r="E35" s="21"/>
      <c r="F35" s="22">
        <f t="shared" si="1"/>
        <v>300</v>
      </c>
      <c r="G35" s="23"/>
      <c r="H35" s="22">
        <f>100+200</f>
        <v>300</v>
      </c>
      <c r="I35" s="23"/>
      <c r="J35" s="23"/>
      <c r="K35" s="23"/>
    </row>
    <row r="36" spans="1:12" s="24" customFormat="1" ht="40.15" customHeight="1" x14ac:dyDescent="0.2">
      <c r="A36" s="50"/>
      <c r="B36" s="50"/>
      <c r="C36" s="50"/>
      <c r="D36" s="21" t="s">
        <v>58</v>
      </c>
      <c r="E36" s="21"/>
      <c r="F36" s="22">
        <f t="shared" ref="F36" si="3">G36+H36+I36+J36+K36</f>
        <v>291.39999999999998</v>
      </c>
      <c r="G36" s="23"/>
      <c r="H36" s="22">
        <f>50+200+41.4</f>
        <v>291.39999999999998</v>
      </c>
      <c r="I36" s="23"/>
      <c r="J36" s="23"/>
      <c r="K36" s="23"/>
    </row>
    <row r="37" spans="1:12" s="24" customFormat="1" ht="37.15" customHeight="1" x14ac:dyDescent="0.2">
      <c r="A37" s="49"/>
      <c r="B37" s="49"/>
      <c r="C37" s="49"/>
      <c r="D37" s="21" t="s">
        <v>61</v>
      </c>
      <c r="E37" s="21"/>
      <c r="F37" s="22">
        <f t="shared" si="1"/>
        <v>50</v>
      </c>
      <c r="G37" s="23"/>
      <c r="H37" s="22">
        <v>50</v>
      </c>
      <c r="I37" s="23"/>
      <c r="J37" s="23"/>
      <c r="K37" s="23"/>
    </row>
    <row r="38" spans="1:12" s="24" customFormat="1" ht="113.25" customHeight="1" x14ac:dyDescent="0.2">
      <c r="A38" s="25" t="s">
        <v>71</v>
      </c>
      <c r="B38" s="26" t="s">
        <v>72</v>
      </c>
      <c r="C38" s="26" t="s">
        <v>78</v>
      </c>
      <c r="D38" s="12" t="s">
        <v>73</v>
      </c>
      <c r="E38" s="12" t="s">
        <v>19</v>
      </c>
      <c r="F38" s="19">
        <f t="shared" si="1"/>
        <v>116.5</v>
      </c>
      <c r="G38" s="23"/>
      <c r="H38" s="19">
        <v>116.5</v>
      </c>
      <c r="I38" s="23"/>
      <c r="J38" s="23"/>
      <c r="K38" s="23"/>
    </row>
    <row r="39" spans="1:12" s="24" customFormat="1" ht="113.25" customHeight="1" x14ac:dyDescent="0.2">
      <c r="A39" s="35" t="s">
        <v>81</v>
      </c>
      <c r="B39" s="37" t="s">
        <v>85</v>
      </c>
      <c r="C39" s="37" t="s">
        <v>86</v>
      </c>
      <c r="D39" s="36" t="s">
        <v>43</v>
      </c>
      <c r="E39" s="36" t="s">
        <v>19</v>
      </c>
      <c r="F39" s="19">
        <f>G39+H39+I39+J39+K39</f>
        <v>100</v>
      </c>
      <c r="G39" s="23"/>
      <c r="H39" s="19">
        <v>100</v>
      </c>
      <c r="I39" s="23"/>
      <c r="J39" s="23"/>
      <c r="K39" s="23"/>
    </row>
    <row r="40" spans="1:12" s="20" customFormat="1" ht="20.45" customHeight="1" x14ac:dyDescent="0.2">
      <c r="A40" s="9"/>
      <c r="B40" s="42" t="s">
        <v>15</v>
      </c>
      <c r="C40" s="43"/>
      <c r="D40" s="43"/>
      <c r="E40" s="44"/>
      <c r="F40" s="27">
        <f>F10+F11+F12+F13+F14+F15+F17+F18+F19+F20+F21+F22+F23+F24+F25+F26+F28+F29+F30+F31+F32+F27+F38+F39</f>
        <v>40858.45968</v>
      </c>
      <c r="G40" s="28">
        <f>G10+G11+G12+G13+G14+G15+G17+G18+G19+G20+G21+G22+G23+G24+G26+G28+G29+G30+G31+G32+G27+G38</f>
        <v>2350</v>
      </c>
      <c r="H40" s="27">
        <f>H10+H11+H12+H13+H14+H15+H17+H18+H19+H20+H21+H22+H23+H24+H25+H26+H28+H29+H30+H31+H32+H27+H38+H39</f>
        <v>34558.45968</v>
      </c>
      <c r="I40" s="28">
        <f>I10+I11+I12+I13+I14+I15+I17+I18+I19+I20+I21+I22+I23+I24+I26+I28+I29+I30+I31+I32+I27+I38</f>
        <v>1350</v>
      </c>
      <c r="J40" s="28">
        <f>J10+J11+J12+J13+J14+J15+J17+J18+J19+J20+J21+J22+J23+J24+J26+J28+J29+J30+J31+J32+J27+J38</f>
        <v>1250</v>
      </c>
      <c r="K40" s="28">
        <f>K10+K11+K12+K13+K14+K15+K17+K18+K19+K20+K21+K22+K23+K24+K26+K28+K29+K30+K31+K32+K27+K38</f>
        <v>1350</v>
      </c>
      <c r="L40" s="29"/>
    </row>
    <row r="42" spans="1:12" s="30" customFormat="1" ht="15.75" x14ac:dyDescent="0.25">
      <c r="B42" s="30" t="s">
        <v>44</v>
      </c>
      <c r="G42" s="30" t="s">
        <v>45</v>
      </c>
    </row>
    <row r="50" spans="5:11" x14ac:dyDescent="0.2">
      <c r="E50" s="3" t="s">
        <v>65</v>
      </c>
      <c r="F50" s="3">
        <v>37030.675999999999</v>
      </c>
      <c r="G50" s="3">
        <v>2350</v>
      </c>
      <c r="H50" s="3">
        <v>30730.675999999996</v>
      </c>
      <c r="I50" s="3">
        <v>1350</v>
      </c>
      <c r="J50" s="3">
        <v>1250</v>
      </c>
      <c r="K50" s="3">
        <v>1350</v>
      </c>
    </row>
    <row r="54" spans="5:11" x14ac:dyDescent="0.2">
      <c r="E54" s="3" t="s">
        <v>66</v>
      </c>
      <c r="F54" s="31">
        <f>F40-F50</f>
        <v>3827.7836800000005</v>
      </c>
      <c r="G54" s="31">
        <f t="shared" ref="G54:K54" si="4">G40-G50</f>
        <v>0</v>
      </c>
      <c r="H54" s="31">
        <f>H40-H50</f>
        <v>3827.7836800000041</v>
      </c>
      <c r="I54" s="31">
        <f t="shared" si="4"/>
        <v>0</v>
      </c>
      <c r="J54" s="31">
        <f t="shared" si="4"/>
        <v>0</v>
      </c>
      <c r="K54" s="31">
        <f t="shared" si="4"/>
        <v>0</v>
      </c>
    </row>
    <row r="59" spans="5:11" ht="33.75" x14ac:dyDescent="0.5">
      <c r="H59" s="32" t="s">
        <v>68</v>
      </c>
    </row>
    <row r="60" spans="5:11" ht="33.75" x14ac:dyDescent="0.5">
      <c r="H60" s="32" t="s">
        <v>69</v>
      </c>
    </row>
    <row r="61" spans="5:11" ht="33.75" x14ac:dyDescent="0.5">
      <c r="H61" s="32" t="s">
        <v>74</v>
      </c>
    </row>
    <row r="62" spans="5:11" ht="33.75" x14ac:dyDescent="0.5">
      <c r="H62" s="32" t="s">
        <v>80</v>
      </c>
    </row>
    <row r="63" spans="5:11" ht="45.75" customHeight="1" x14ac:dyDescent="0.5">
      <c r="H63" s="32"/>
    </row>
    <row r="64" spans="5:11" ht="33.75" x14ac:dyDescent="0.5">
      <c r="H64" s="32" t="s">
        <v>82</v>
      </c>
    </row>
    <row r="65" spans="8:8" ht="33.75" x14ac:dyDescent="0.5">
      <c r="H65" s="32" t="s">
        <v>83</v>
      </c>
    </row>
  </sheetData>
  <mergeCells count="24">
    <mergeCell ref="B40:E40"/>
    <mergeCell ref="C18:C20"/>
    <mergeCell ref="A31:A32"/>
    <mergeCell ref="B31:B32"/>
    <mergeCell ref="C31:C32"/>
    <mergeCell ref="E17:E20"/>
    <mergeCell ref="A33:A37"/>
    <mergeCell ref="B33:B37"/>
    <mergeCell ref="C33:C37"/>
    <mergeCell ref="B17:B27"/>
    <mergeCell ref="A17:A27"/>
    <mergeCell ref="A7:A8"/>
    <mergeCell ref="A5:K5"/>
    <mergeCell ref="F16:K16"/>
    <mergeCell ref="B7:B8"/>
    <mergeCell ref="C7:C8"/>
    <mergeCell ref="D7:D8"/>
    <mergeCell ref="E7:E8"/>
    <mergeCell ref="F7:F8"/>
    <mergeCell ref="G7:K7"/>
    <mergeCell ref="A10:A14"/>
    <mergeCell ref="B10:B14"/>
    <mergeCell ref="E10:E14"/>
    <mergeCell ref="D10:D14"/>
  </mergeCells>
  <pageMargins left="0.19685039370078741" right="0.19685039370078741" top="0.19685039370078741" bottom="0.19685039370078741" header="0.19685039370078741" footer="0.19685039370078741"/>
  <pageSetup paperSize="9" scale="70" fitToWidth="5" fitToHeight="4" orientation="landscape" r:id="rId1"/>
  <rowBreaks count="1" manualBreakCount="1">
    <brk id="1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Natasha-findep</cp:lastModifiedBy>
  <cp:lastPrinted>2022-10-24T13:51:04Z</cp:lastPrinted>
  <dcterms:created xsi:type="dcterms:W3CDTF">2022-01-28T07:03:37Z</dcterms:created>
  <dcterms:modified xsi:type="dcterms:W3CDTF">2022-10-24T15:15:17Z</dcterms:modified>
</cp:coreProperties>
</file>