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HARE\0-Старые данные\SHARE\Бюджет 2022\ПРОГРАМА ЦИВІЛЬНИЙ ЗАХИСТ (ДСНС)\13. листопад наступне\"/>
    </mc:Choice>
  </mc:AlternateContent>
  <bookViews>
    <workbookView xWindow="0" yWindow="0" windowWidth="28800" windowHeight="12432"/>
  </bookViews>
  <sheets>
    <sheet name="Лист1" sheetId="1" r:id="rId1"/>
  </sheets>
  <definedNames>
    <definedName name="_xlnm.Print_Titles" localSheetId="0">Лист1!$5:$8</definedName>
    <definedName name="_xlnm.Print_Area" localSheetId="0">Лист1!$A$1:$J$44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I31" i="1" l="1"/>
  <c r="G40" i="1" l="1"/>
  <c r="G50" i="1" s="1"/>
  <c r="H40" i="1"/>
  <c r="I40" i="1"/>
  <c r="F40" i="1"/>
  <c r="J15" i="1"/>
  <c r="J17" i="1" l="1"/>
  <c r="J18" i="1"/>
  <c r="J19" i="1"/>
  <c r="J20" i="1"/>
  <c r="J21" i="1"/>
  <c r="J22" i="1"/>
  <c r="J23" i="1"/>
  <c r="J24" i="1"/>
  <c r="J25" i="1"/>
  <c r="J26" i="1"/>
  <c r="J27" i="1"/>
  <c r="J28" i="1"/>
  <c r="J29" i="1"/>
  <c r="J30" i="1"/>
  <c r="J32" i="1"/>
  <c r="J34" i="1"/>
  <c r="J35" i="1"/>
  <c r="J36" i="1"/>
  <c r="J37" i="1"/>
  <c r="J38" i="1"/>
  <c r="J39" i="1"/>
  <c r="J16" i="1"/>
  <c r="J10" i="1"/>
  <c r="J11" i="1"/>
  <c r="J12" i="1"/>
  <c r="J13" i="1"/>
  <c r="J14" i="1"/>
  <c r="J9" i="1"/>
  <c r="I37" i="1"/>
  <c r="I32" i="1" s="1"/>
  <c r="I36" i="1"/>
  <c r="I35" i="1"/>
  <c r="I34" i="1"/>
  <c r="I29" i="1"/>
  <c r="I25" i="1"/>
  <c r="I21" i="1"/>
  <c r="I20" i="1"/>
  <c r="I18" i="1"/>
  <c r="I17" i="1"/>
  <c r="H36" i="1"/>
  <c r="H35" i="1"/>
  <c r="H34" i="1"/>
  <c r="H29" i="1"/>
  <c r="H25" i="1"/>
  <c r="H21" i="1"/>
  <c r="H20" i="1"/>
  <c r="H17" i="1"/>
  <c r="J40" i="1" l="1"/>
  <c r="I50" i="1" l="1"/>
</calcChain>
</file>

<file path=xl/sharedStrings.xml><?xml version="1.0" encoding="utf-8"?>
<sst xmlns="http://schemas.openxmlformats.org/spreadsheetml/2006/main" count="110" uniqueCount="82">
  <si>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</si>
  <si>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</si>
  <si>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</si>
  <si>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</si>
  <si>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</si>
  <si>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</si>
  <si>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Разом</t>
  </si>
  <si>
    <t>Бюджет Чорноморської міської територіальної громади</t>
  </si>
  <si>
    <t>№ з/п</t>
  </si>
  <si>
    <t>діюча редакція</t>
  </si>
  <si>
    <t>проєкт</t>
  </si>
  <si>
    <t>ПОРІВНЯЛЬНА ТАБЛИЦЯ</t>
  </si>
  <si>
    <t xml:space="preserve">                                   Чорноморської міської територіальної громади на 2021-2025 роки (зі змінами та доповненнями)                        </t>
  </si>
  <si>
    <t xml:space="preserve">до кошторису фінансування заходів, визначених Міською цільовою соціальною програмою розвитку цивільного захисту </t>
  </si>
  <si>
    <t>Відхилення, тис. грн</t>
  </si>
  <si>
    <t xml:space="preserve">Начальник фінансового управління </t>
  </si>
  <si>
    <t>Ольга ЯКОВЕНКО</t>
  </si>
  <si>
    <t>8.</t>
  </si>
  <si>
    <t>Відділ комунального господарства та благоустрою Чорноморської міської ради Одеського району Одеської області, всього -</t>
  </si>
  <si>
    <t xml:space="preserve">в тому числі за відповідальними виконавцями: </t>
  </si>
  <si>
    <t xml:space="preserve"> КП "МУЖКГ" Чорноморської міської ради Одеського району Одеської області</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</si>
  <si>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перевірку джерел протипожежного водопостачання та виконання інших службових цілей і завдань підрозділу</t>
  </si>
  <si>
    <t>Відділ освіти Чорноморської міської ради Одеського району Одеської області</t>
  </si>
  <si>
    <t>Відділ культури Чорноморської міської ради Одеського району Одеської області</t>
  </si>
  <si>
    <t>1.</t>
  </si>
  <si>
    <t>Придбання паливно-мастильних матеріалів для 22-ДПРЧ 7 ДПРЗ</t>
  </si>
  <si>
    <r>
      <t>Фінансове управління Чорноморської міської ради,   ГУ ДСНС України в Одеській області, 22 ДПРЧ 7 ДПРЗ ГУ ДСНС України в Одеській області,</t>
    </r>
    <r>
      <rPr>
        <b/>
        <sz val="10"/>
        <rFont val="Times New Roman"/>
        <family val="1"/>
        <charset val="204"/>
      </rPr>
      <t xml:space="preserve"> </t>
    </r>
  </si>
  <si>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</si>
  <si>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</si>
  <si>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</si>
  <si>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ДСНЗ України в Одеській області</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</si>
  <si>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</si>
  <si>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</si>
  <si>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</si>
  <si>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</si>
  <si>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</si>
  <si>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</si>
  <si>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</si>
  <si>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</si>
  <si>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</si>
  <si>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4.</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</si>
  <si>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</si>
  <si>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 xml:space="preserve">Придбання лавок,  життєвонеобхідних предметів та  засобів тощо для захисних споруд цивільного захисту (цивільної оборони) - укриттів </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</si>
  <si>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</si>
  <si>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</si>
  <si>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</si>
  <si>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</si>
  <si>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</si>
  <si>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</si>
  <si>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</si>
  <si>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</si>
  <si>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</si>
  <si>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</si>
  <si>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</si>
  <si>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</si>
  <si>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5.</t>
  </si>
  <si>
    <t>Забезпечення  утримання, збереження та розвиток фонду захисних споруд цивільного захисту</t>
  </si>
  <si>
    <t>Утримання найпростіших укриттів (оплата праці, нарахування на оплату праці)</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</si>
  <si>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</si>
  <si>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</si>
  <si>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</si>
  <si>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</si>
  <si>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</si>
  <si>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 xml:space="preserve">Створення, поповнення та
зберігання місцевого
матеріального резерву для
запобігання і ліквідації
наслідків надзвичайних
ситуацій </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</si>
  <si>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</si>
  <si>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</si>
  <si>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Заходи із запобігання та ліквідації надзвичайних ситуацій та наслідків стихійного лиха</t>
  </si>
  <si>
    <t>9.</t>
  </si>
  <si>
    <t>Заходи із цивільного захисту населення в частині розгортання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2022/2023року</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</si>
  <si>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</si>
  <si>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</si>
  <si>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КП "Зеленгосп" Чорноморської міської ради Одеського району Одеської області</t>
  </si>
  <si>
    <t>10.</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</si>
  <si>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</si>
  <si>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t>
  </si>
  <si>
    <t>Виконавчий комітет  Чорноморської міської ради Одеського району Одеської області</t>
  </si>
  <si>
    <t>11.</t>
  </si>
  <si>
    <t>Забезпечення роботи систем та засобів оповіщення та інформування населення, запчастин та матеріалів для їх ремонту та модернізації, оплата послуг з їх впровадження (встановлення), ремонту та технічного обслуговування</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</si>
  <si>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</si>
  <si>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не потребує фінансування</t>
  </si>
  <si>
    <t>Ліквідація наслідків вибуху, який стався 09.04.2022 року, за адресою: Одеська область, Одеський район, м. Чорноморськ, вул.Транспортна,10.</t>
  </si>
  <si>
    <r>
      <t xml:space="preserve">Придбання наметів, джерел резервного живлення, пально-мастильних матеріалів, </t>
    </r>
    <r>
      <rPr>
        <b/>
        <sz val="10"/>
        <rFont val="Times New Roman"/>
        <family val="1"/>
        <charset val="204"/>
      </rPr>
      <t>печей ("буржуйок")</t>
    </r>
    <r>
      <rPr>
        <sz val="10"/>
        <rFont val="Times New Roman"/>
        <family val="1"/>
        <charset val="204"/>
      </rPr>
      <t xml:space="preserve">, оплата інших енергоносіїв, які використовуються в процесі виробництва теплоенергії або іншого виду енергії (дрова) для створення пунктів обігріву в особливий період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</si>
</sst>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
    <numFmt numFmtId="167" formatCode="#,##0.00000"/>
    <numFmt numFmtId="168" formatCode="0.0"/>
  </numFmts>
  <fonts count="12" x14ac:knownFonts="1">
    <font>
      <sz val="11"/>
      <color theme="1"/>
      <name val="Calibri"/>
      <family val="2"/>
      <charset val="204"/>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b/>
      <i/>
      <sz val="10"/>
      <color theme="1"/>
      <name val="Times New Roman"/>
      <family val="1"/>
      <charset val="204"/>
    </font>
    <font>
      <sz val="11"/>
      <color theme="1"/>
      <name val="Times New Roman"/>
      <family val="1"/>
      <charset val="204"/>
    </font>
    <font>
      <sz val="11"/>
      <color theme="1"/>
      <name val="Calibri"/>
      <family val="2"/>
      <scheme val="minor"/>
    </font>
    <font>
      <sz val="10"/>
      <name val="Times New Roman"/>
      <family val="1"/>
      <charset val="204"/>
    </font>
    <font>
      <i/>
      <sz val="10"/>
      <name val="Times New Roman"/>
      <family val="1"/>
      <charset val="204"/>
    </font>
    <font>
      <b/>
      <sz val="10"/>
      <name val="Times New Roman"/>
      <family val="1"/>
      <charset val="204"/>
    </font>
    <font>
      <sz val="10"/>
      <color indexed="8"/>
      <name val="Times New Roman"/>
      <family val="1"/>
      <charset val="204"/>
    </font>
    <font>
      <b/>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53">
    <xf numFmtId="0" fontId="0" fillId="0" borderId="0" xfId="0"/>
    <xf numFmtId="0" fontId="2"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1" fillId="0" borderId="2" xfId="0" applyFont="1" applyBorder="1" applyAlignment="1">
      <alignment horizontal="center"/>
    </xf>
    <xf numFmtId="0" fontId="5" fillId="0" borderId="0" xfId="0" applyFont="1"/>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165" fontId="2"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0" fontId="5" fillId="0" borderId="0" xfId="0" applyFont="1" applyAlignment="1">
      <alignment horizontal="right"/>
    </xf>
    <xf numFmtId="166" fontId="0" fillId="0" borderId="0" xfId="0" applyNumberFormat="1"/>
    <xf numFmtId="165" fontId="0" fillId="0" borderId="0" xfId="0" applyNumberFormat="1"/>
    <xf numFmtId="167" fontId="0" fillId="0" borderId="0" xfId="0" applyNumberFormat="1"/>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2" borderId="1" xfId="0" applyFont="1" applyFill="1" applyBorder="1" applyAlignment="1">
      <alignment horizontal="left" vertical="center" wrapText="1"/>
    </xf>
    <xf numFmtId="0" fontId="7" fillId="2" borderId="1" xfId="1" applyFont="1" applyFill="1" applyBorder="1" applyAlignment="1">
      <alignment horizontal="left" vertical="center" wrapText="1"/>
    </xf>
    <xf numFmtId="0" fontId="10" fillId="3" borderId="1" xfId="0" applyFont="1" applyFill="1" applyBorder="1" applyAlignment="1">
      <alignment vertical="center" wrapText="1"/>
    </xf>
    <xf numFmtId="164" fontId="7" fillId="0" borderId="1" xfId="0"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4" fontId="7"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1" fillId="0" borderId="0" xfId="0" applyFont="1"/>
    <xf numFmtId="0" fontId="2"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0" xfId="0" applyFont="1" applyAlignment="1">
      <alignment horizontal="left" wrapText="1"/>
    </xf>
    <xf numFmtId="0" fontId="3" fillId="0" borderId="0"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2" fillId="0" borderId="1" xfId="0" applyFont="1" applyBorder="1" applyAlignment="1">
      <alignment horizontal="center" textRotation="90"/>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Border="1" applyAlignment="1">
      <alignment horizontal="center"/>
    </xf>
    <xf numFmtId="0" fontId="7" fillId="0" borderId="1" xfId="0" applyFont="1" applyBorder="1" applyAlignment="1">
      <alignment horizontal="left" vertical="top"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view="pageBreakPreview" zoomScale="66" zoomScaleNormal="100" zoomScaleSheetLayoutView="66" workbookViewId="0">
      <pane xSplit="5" ySplit="8" topLeftCell="F39" activePane="bottomRight" state="frozen"/>
      <selection pane="topRight" activeCell="F1" sqref="F1"/>
      <selection pane="bottomLeft" activeCell="A9" sqref="A9"/>
      <selection pane="bottomRight" activeCell="J40" sqref="J40"/>
    </sheetView>
  </sheetViews>
  <sheetFormatPr defaultRowHeight="14.4" x14ac:dyDescent="0.3"/>
  <cols>
    <col min="1" max="1" width="5.109375" customWidth="1"/>
    <col min="2" max="2" width="27" customWidth="1"/>
    <col min="3" max="3" width="38.5546875" customWidth="1"/>
    <col min="4" max="4" width="30.6640625" customWidth="1"/>
    <col min="5" max="5" width="17.5546875" customWidth="1"/>
    <col min="6" max="6" width="13" customWidth="1"/>
    <col min="7" max="7" width="14.6640625" customWidth="1"/>
    <col min="8" max="8" width="14.44140625" customWidth="1"/>
    <col min="9" max="9" width="13.33203125" customWidth="1"/>
    <col min="10" max="10" width="12.88671875" customWidth="1"/>
  </cols>
  <sheetData>
    <row r="1" spans="1:10" ht="15.6" x14ac:dyDescent="0.3">
      <c r="A1" s="49" t="s">
        <v>11</v>
      </c>
      <c r="B1" s="49"/>
      <c r="C1" s="49"/>
      <c r="D1" s="49"/>
      <c r="E1" s="49"/>
      <c r="F1" s="49"/>
      <c r="G1" s="49"/>
      <c r="H1" s="49"/>
      <c r="I1" s="49"/>
    </row>
    <row r="2" spans="1:10" ht="15.6" x14ac:dyDescent="0.3">
      <c r="A2" s="50" t="s">
        <v>13</v>
      </c>
      <c r="B2" s="50"/>
      <c r="C2" s="50"/>
      <c r="D2" s="50"/>
      <c r="E2" s="50"/>
      <c r="F2" s="50"/>
      <c r="G2" s="50"/>
      <c r="H2" s="50"/>
      <c r="I2" s="50"/>
    </row>
    <row r="3" spans="1:10" ht="15.6" x14ac:dyDescent="0.3">
      <c r="A3" s="51" t="s">
        <v>12</v>
      </c>
      <c r="B3" s="51"/>
      <c r="C3" s="51"/>
      <c r="D3" s="51"/>
      <c r="E3" s="51"/>
      <c r="F3" s="51"/>
      <c r="G3" s="51"/>
      <c r="H3" s="51"/>
      <c r="I3" s="51"/>
    </row>
    <row r="4" spans="1:10" ht="8.25" customHeight="1" x14ac:dyDescent="0.3">
      <c r="A4" s="3"/>
      <c r="B4" s="3"/>
      <c r="C4" s="3"/>
      <c r="D4" s="3"/>
      <c r="E4" s="3"/>
      <c r="F4" s="3"/>
      <c r="G4" s="3"/>
      <c r="H4" s="3"/>
      <c r="I4" s="3"/>
    </row>
    <row r="5" spans="1:10" ht="39.75" customHeight="1" x14ac:dyDescent="0.3">
      <c r="A5" s="42" t="s">
        <v>8</v>
      </c>
      <c r="B5" s="42" t="s">
        <v>0</v>
      </c>
      <c r="C5" s="42" t="s">
        <v>1</v>
      </c>
      <c r="D5" s="42" t="s">
        <v>2</v>
      </c>
      <c r="E5" s="42" t="s">
        <v>3</v>
      </c>
      <c r="F5" s="42" t="s">
        <v>4</v>
      </c>
      <c r="G5" s="42"/>
      <c r="H5" s="42" t="s">
        <v>5</v>
      </c>
      <c r="I5" s="42"/>
      <c r="J5" s="48" t="s">
        <v>14</v>
      </c>
    </row>
    <row r="6" spans="1:10" ht="40.5" customHeight="1" x14ac:dyDescent="0.3">
      <c r="A6" s="42"/>
      <c r="B6" s="42"/>
      <c r="C6" s="42"/>
      <c r="D6" s="42"/>
      <c r="E6" s="42"/>
      <c r="F6" s="42"/>
      <c r="G6" s="42"/>
      <c r="H6" s="1">
        <v>2022</v>
      </c>
      <c r="I6" s="1">
        <v>2022</v>
      </c>
      <c r="J6" s="48"/>
    </row>
    <row r="7" spans="1:10" x14ac:dyDescent="0.3">
      <c r="A7" s="35">
        <v>1</v>
      </c>
      <c r="B7" s="35">
        <v>2</v>
      </c>
      <c r="C7" s="35">
        <v>3</v>
      </c>
      <c r="D7" s="35">
        <v>4</v>
      </c>
      <c r="E7" s="35">
        <v>5</v>
      </c>
      <c r="F7" s="35">
        <v>6</v>
      </c>
      <c r="G7" s="35">
        <v>7</v>
      </c>
      <c r="H7" s="35">
        <v>8</v>
      </c>
      <c r="I7" s="35">
        <v>9</v>
      </c>
      <c r="J7" s="48"/>
    </row>
    <row r="8" spans="1:10" ht="26.4" x14ac:dyDescent="0.3">
      <c r="A8" s="43"/>
      <c r="B8" s="43"/>
      <c r="C8" s="43"/>
      <c r="D8" s="43"/>
      <c r="E8" s="43"/>
      <c r="F8" s="35" t="s">
        <v>9</v>
      </c>
      <c r="G8" s="2" t="s">
        <v>10</v>
      </c>
      <c r="H8" s="35" t="s">
        <v>9</v>
      </c>
      <c r="I8" s="2" t="s">
        <v>10</v>
      </c>
      <c r="J8" s="48"/>
    </row>
    <row r="9" spans="1:10" ht="37.200000000000003" customHeight="1" x14ac:dyDescent="0.3">
      <c r="A9" s="46" t="s">
        <v>24</v>
      </c>
      <c r="B9" s="46" t="s">
        <v>21</v>
      </c>
      <c r="C9" s="14" t="s">
        <v>25</v>
      </c>
      <c r="D9" s="45" t="s">
        <v>26</v>
      </c>
      <c r="E9" s="45" t="s">
        <v>7</v>
      </c>
      <c r="F9" s="25">
        <v>2000</v>
      </c>
      <c r="G9" s="25">
        <v>2000</v>
      </c>
      <c r="H9" s="19">
        <v>400</v>
      </c>
      <c r="I9" s="19">
        <v>400</v>
      </c>
      <c r="J9" s="19">
        <f>I9-H9</f>
        <v>0</v>
      </c>
    </row>
    <row r="10" spans="1:10" ht="60" customHeight="1" x14ac:dyDescent="0.3">
      <c r="A10" s="46"/>
      <c r="B10" s="46"/>
      <c r="C10" s="14" t="s">
        <v>27</v>
      </c>
      <c r="D10" s="45"/>
      <c r="E10" s="45"/>
      <c r="F10" s="25">
        <v>850</v>
      </c>
      <c r="G10" s="25">
        <v>850</v>
      </c>
      <c r="H10" s="19">
        <v>50</v>
      </c>
      <c r="I10" s="19">
        <v>50</v>
      </c>
      <c r="J10" s="19">
        <f t="shared" ref="J10:J39" si="0">I10-H10</f>
        <v>0</v>
      </c>
    </row>
    <row r="11" spans="1:10" ht="48" customHeight="1" x14ac:dyDescent="0.3">
      <c r="A11" s="46"/>
      <c r="B11" s="46"/>
      <c r="C11" s="14" t="s">
        <v>28</v>
      </c>
      <c r="D11" s="45"/>
      <c r="E11" s="45"/>
      <c r="F11" s="25">
        <v>2500</v>
      </c>
      <c r="G11" s="25">
        <v>2500</v>
      </c>
      <c r="H11" s="19">
        <v>500</v>
      </c>
      <c r="I11" s="19">
        <v>500</v>
      </c>
      <c r="J11" s="19">
        <f t="shared" si="0"/>
        <v>0</v>
      </c>
    </row>
    <row r="12" spans="1:10" ht="48" customHeight="1" x14ac:dyDescent="0.3">
      <c r="A12" s="46"/>
      <c r="B12" s="46"/>
      <c r="C12" s="14" t="s">
        <v>29</v>
      </c>
      <c r="D12" s="45"/>
      <c r="E12" s="45"/>
      <c r="F12" s="25">
        <v>250</v>
      </c>
      <c r="G12" s="25">
        <v>250</v>
      </c>
      <c r="H12" s="19">
        <v>50</v>
      </c>
      <c r="I12" s="19">
        <v>50</v>
      </c>
      <c r="J12" s="19">
        <f t="shared" si="0"/>
        <v>0</v>
      </c>
    </row>
    <row r="13" spans="1:10" ht="66" x14ac:dyDescent="0.3">
      <c r="A13" s="46"/>
      <c r="B13" s="46"/>
      <c r="C13" s="30" t="s">
        <v>30</v>
      </c>
      <c r="D13" s="45"/>
      <c r="E13" s="45"/>
      <c r="F13" s="25">
        <v>1000</v>
      </c>
      <c r="G13" s="25">
        <v>2208</v>
      </c>
      <c r="H13" s="19">
        <v>0</v>
      </c>
      <c r="I13" s="19">
        <v>2208</v>
      </c>
      <c r="J13" s="19">
        <f t="shared" si="0"/>
        <v>2208</v>
      </c>
    </row>
    <row r="14" spans="1:10" ht="66" x14ac:dyDescent="0.3">
      <c r="A14" s="14" t="s">
        <v>31</v>
      </c>
      <c r="B14" s="14" t="s">
        <v>32</v>
      </c>
      <c r="C14" s="14" t="s">
        <v>33</v>
      </c>
      <c r="D14" s="37" t="s">
        <v>34</v>
      </c>
      <c r="E14" s="37" t="s">
        <v>7</v>
      </c>
      <c r="F14" s="25">
        <v>700</v>
      </c>
      <c r="G14" s="25">
        <v>700</v>
      </c>
      <c r="H14" s="19">
        <v>0</v>
      </c>
      <c r="I14" s="19">
        <v>0</v>
      </c>
      <c r="J14" s="19">
        <f t="shared" si="0"/>
        <v>0</v>
      </c>
    </row>
    <row r="15" spans="1:10" ht="66" x14ac:dyDescent="0.3">
      <c r="A15" s="36" t="s">
        <v>35</v>
      </c>
      <c r="B15" s="15" t="s">
        <v>36</v>
      </c>
      <c r="C15" s="14" t="s">
        <v>37</v>
      </c>
      <c r="D15" s="37" t="s">
        <v>38</v>
      </c>
      <c r="E15" s="37" t="s">
        <v>39</v>
      </c>
      <c r="F15" s="43" t="s">
        <v>79</v>
      </c>
      <c r="G15" s="43"/>
      <c r="H15" s="43"/>
      <c r="I15" s="43"/>
      <c r="J15" s="19">
        <f t="shared" si="0"/>
        <v>0</v>
      </c>
    </row>
    <row r="16" spans="1:10" ht="92.4" customHeight="1" x14ac:dyDescent="0.3">
      <c r="A16" s="46" t="s">
        <v>40</v>
      </c>
      <c r="B16" s="46" t="s">
        <v>41</v>
      </c>
      <c r="C16" s="14" t="s">
        <v>42</v>
      </c>
      <c r="D16" s="37" t="s">
        <v>43</v>
      </c>
      <c r="E16" s="45" t="s">
        <v>7</v>
      </c>
      <c r="F16" s="26">
        <v>200</v>
      </c>
      <c r="G16" s="26">
        <v>200</v>
      </c>
      <c r="H16" s="20">
        <v>200</v>
      </c>
      <c r="I16" s="20">
        <v>200</v>
      </c>
      <c r="J16" s="19">
        <f t="shared" si="0"/>
        <v>0</v>
      </c>
    </row>
    <row r="17" spans="1:10" ht="101.4" customHeight="1" x14ac:dyDescent="0.3">
      <c r="A17" s="46"/>
      <c r="B17" s="46"/>
      <c r="C17" s="52" t="s">
        <v>44</v>
      </c>
      <c r="D17" s="37" t="s">
        <v>43</v>
      </c>
      <c r="E17" s="45"/>
      <c r="F17" s="25">
        <v>3440</v>
      </c>
      <c r="G17" s="25">
        <v>3440</v>
      </c>
      <c r="H17" s="19">
        <f>2000+1440</f>
        <v>3440</v>
      </c>
      <c r="I17" s="19">
        <f>2000+1440</f>
        <v>3440</v>
      </c>
      <c r="J17" s="19">
        <f t="shared" si="0"/>
        <v>0</v>
      </c>
    </row>
    <row r="18" spans="1:10" ht="52.8" x14ac:dyDescent="0.3">
      <c r="A18" s="46"/>
      <c r="B18" s="46"/>
      <c r="C18" s="52"/>
      <c r="D18" s="37" t="s">
        <v>45</v>
      </c>
      <c r="E18" s="45"/>
      <c r="F18" s="25">
        <v>5547.8</v>
      </c>
      <c r="G18" s="25">
        <v>6022.8</v>
      </c>
      <c r="H18" s="19">
        <v>5547.8</v>
      </c>
      <c r="I18" s="19">
        <f>6656-1656+547.8+475</f>
        <v>6022.8</v>
      </c>
      <c r="J18" s="19">
        <f t="shared" si="0"/>
        <v>475</v>
      </c>
    </row>
    <row r="19" spans="1:10" ht="45" customHeight="1" x14ac:dyDescent="0.3">
      <c r="A19" s="46"/>
      <c r="B19" s="46"/>
      <c r="C19" s="52"/>
      <c r="D19" s="37" t="s">
        <v>23</v>
      </c>
      <c r="E19" s="45"/>
      <c r="F19" s="25">
        <v>110.3</v>
      </c>
      <c r="G19" s="25">
        <v>110.3</v>
      </c>
      <c r="H19" s="19">
        <v>110.3</v>
      </c>
      <c r="I19" s="19">
        <v>110.3</v>
      </c>
      <c r="J19" s="19">
        <f t="shared" si="0"/>
        <v>0</v>
      </c>
    </row>
    <row r="20" spans="1:10" ht="66" x14ac:dyDescent="0.3">
      <c r="A20" s="47"/>
      <c r="B20" s="47"/>
      <c r="C20" s="14" t="s">
        <v>46</v>
      </c>
      <c r="D20" s="37" t="s">
        <v>47</v>
      </c>
      <c r="E20" s="37" t="s">
        <v>7</v>
      </c>
      <c r="F20" s="25">
        <v>3550</v>
      </c>
      <c r="G20" s="25">
        <v>3550</v>
      </c>
      <c r="H20" s="19">
        <f>1000-650+3200</f>
        <v>3550</v>
      </c>
      <c r="I20" s="19">
        <f>1000-650+3200</f>
        <v>3550</v>
      </c>
      <c r="J20" s="19">
        <f t="shared" si="0"/>
        <v>0</v>
      </c>
    </row>
    <row r="21" spans="1:10" ht="92.4" x14ac:dyDescent="0.3">
      <c r="A21" s="47"/>
      <c r="B21" s="47"/>
      <c r="C21" s="16" t="s">
        <v>48</v>
      </c>
      <c r="D21" s="37" t="s">
        <v>47</v>
      </c>
      <c r="E21" s="37" t="s">
        <v>7</v>
      </c>
      <c r="F21" s="25">
        <v>3489.1949999999997</v>
      </c>
      <c r="G21" s="25">
        <v>3489.1949999999997</v>
      </c>
      <c r="H21" s="19">
        <f>300+1169+2020.195</f>
        <v>3489.1949999999997</v>
      </c>
      <c r="I21" s="19">
        <f>300+1169+2020.195</f>
        <v>3489.1949999999997</v>
      </c>
      <c r="J21" s="19">
        <f t="shared" si="0"/>
        <v>0</v>
      </c>
    </row>
    <row r="22" spans="1:10" ht="66" x14ac:dyDescent="0.3">
      <c r="A22" s="47"/>
      <c r="B22" s="47"/>
      <c r="C22" s="17" t="s">
        <v>49</v>
      </c>
      <c r="D22" s="37" t="s">
        <v>47</v>
      </c>
      <c r="E22" s="37" t="s">
        <v>7</v>
      </c>
      <c r="F22" s="25">
        <v>50</v>
      </c>
      <c r="G22" s="25">
        <v>50</v>
      </c>
      <c r="H22" s="19">
        <v>50</v>
      </c>
      <c r="I22" s="19">
        <v>50</v>
      </c>
      <c r="J22" s="19">
        <f t="shared" si="0"/>
        <v>0</v>
      </c>
    </row>
    <row r="23" spans="1:10" ht="66" x14ac:dyDescent="0.3">
      <c r="A23" s="47"/>
      <c r="B23" s="47"/>
      <c r="C23" s="17" t="s">
        <v>50</v>
      </c>
      <c r="D23" s="37" t="s">
        <v>47</v>
      </c>
      <c r="E23" s="37" t="s">
        <v>7</v>
      </c>
      <c r="F23" s="25">
        <v>50</v>
      </c>
      <c r="G23" s="25">
        <v>50</v>
      </c>
      <c r="H23" s="19">
        <v>50</v>
      </c>
      <c r="I23" s="19">
        <v>50</v>
      </c>
      <c r="J23" s="19">
        <f t="shared" si="0"/>
        <v>0</v>
      </c>
    </row>
    <row r="24" spans="1:10" ht="66" x14ac:dyDescent="0.3">
      <c r="A24" s="47"/>
      <c r="B24" s="47"/>
      <c r="C24" s="18" t="s">
        <v>51</v>
      </c>
      <c r="D24" s="37" t="s">
        <v>47</v>
      </c>
      <c r="E24" s="37" t="s">
        <v>7</v>
      </c>
      <c r="F24" s="25">
        <v>950</v>
      </c>
      <c r="G24" s="25">
        <v>950</v>
      </c>
      <c r="H24" s="19">
        <v>950</v>
      </c>
      <c r="I24" s="19">
        <v>950</v>
      </c>
      <c r="J24" s="19">
        <f t="shared" si="0"/>
        <v>0</v>
      </c>
    </row>
    <row r="25" spans="1:10" ht="127.8" customHeight="1" x14ac:dyDescent="0.3">
      <c r="A25" s="47"/>
      <c r="B25" s="47"/>
      <c r="C25" s="14" t="s">
        <v>52</v>
      </c>
      <c r="D25" s="37" t="s">
        <v>53</v>
      </c>
      <c r="E25" s="37" t="s">
        <v>7</v>
      </c>
      <c r="F25" s="27">
        <v>204.08868000000001</v>
      </c>
      <c r="G25" s="27">
        <v>204.08868000000001</v>
      </c>
      <c r="H25" s="21">
        <f>350-145.91132</f>
        <v>204.08868000000001</v>
      </c>
      <c r="I25" s="21">
        <f>350-145.91132</f>
        <v>204.08868000000001</v>
      </c>
      <c r="J25" s="19">
        <f t="shared" si="0"/>
        <v>0</v>
      </c>
    </row>
    <row r="26" spans="1:10" ht="92.4" x14ac:dyDescent="0.3">
      <c r="A26" s="47"/>
      <c r="B26" s="47"/>
      <c r="C26" s="14" t="s">
        <v>54</v>
      </c>
      <c r="D26" s="37" t="s">
        <v>53</v>
      </c>
      <c r="E26" s="37" t="s">
        <v>7</v>
      </c>
      <c r="F26" s="25">
        <v>49</v>
      </c>
      <c r="G26" s="25">
        <v>49</v>
      </c>
      <c r="H26" s="19">
        <v>49</v>
      </c>
      <c r="I26" s="19">
        <v>49</v>
      </c>
      <c r="J26" s="19">
        <f t="shared" si="0"/>
        <v>0</v>
      </c>
    </row>
    <row r="27" spans="1:10" s="34" customFormat="1" ht="105.6" x14ac:dyDescent="0.3">
      <c r="A27" s="39" t="s">
        <v>55</v>
      </c>
      <c r="B27" s="39" t="s">
        <v>56</v>
      </c>
      <c r="C27" s="30" t="s">
        <v>57</v>
      </c>
      <c r="D27" s="31" t="s">
        <v>58</v>
      </c>
      <c r="E27" s="31" t="s">
        <v>7</v>
      </c>
      <c r="F27" s="32"/>
      <c r="G27" s="32">
        <v>100</v>
      </c>
      <c r="H27" s="33"/>
      <c r="I27" s="33">
        <v>100</v>
      </c>
      <c r="J27" s="33">
        <f t="shared" si="0"/>
        <v>100</v>
      </c>
    </row>
    <row r="28" spans="1:10" ht="66" x14ac:dyDescent="0.3">
      <c r="A28" s="36" t="s">
        <v>59</v>
      </c>
      <c r="B28" s="15" t="s">
        <v>60</v>
      </c>
      <c r="C28" s="14" t="s">
        <v>61</v>
      </c>
      <c r="D28" s="37" t="s">
        <v>22</v>
      </c>
      <c r="E28" s="37" t="s">
        <v>7</v>
      </c>
      <c r="F28" s="26">
        <v>100</v>
      </c>
      <c r="G28" s="26">
        <v>100</v>
      </c>
      <c r="H28" s="20">
        <v>100</v>
      </c>
      <c r="I28" s="20">
        <v>100</v>
      </c>
      <c r="J28" s="19">
        <f t="shared" si="0"/>
        <v>0</v>
      </c>
    </row>
    <row r="29" spans="1:10" ht="373.8" customHeight="1" x14ac:dyDescent="0.3">
      <c r="A29" s="36" t="s">
        <v>62</v>
      </c>
      <c r="B29" s="15" t="s">
        <v>63</v>
      </c>
      <c r="C29" s="14" t="s">
        <v>64</v>
      </c>
      <c r="D29" s="37" t="s">
        <v>65</v>
      </c>
      <c r="E29" s="37" t="s">
        <v>7</v>
      </c>
      <c r="F29" s="25">
        <v>10257.5</v>
      </c>
      <c r="G29" s="25">
        <v>10257.5</v>
      </c>
      <c r="H29" s="19">
        <f>1197.5+4200+360+1500+3000</f>
        <v>10257.5</v>
      </c>
      <c r="I29" s="19">
        <f>1197.5+4200+360+1500+3000</f>
        <v>10257.5</v>
      </c>
      <c r="J29" s="19">
        <f t="shared" si="0"/>
        <v>0</v>
      </c>
    </row>
    <row r="30" spans="1:10" ht="104.4" customHeight="1" x14ac:dyDescent="0.3">
      <c r="A30" s="36" t="s">
        <v>17</v>
      </c>
      <c r="B30" s="15" t="s">
        <v>66</v>
      </c>
      <c r="C30" s="14" t="s">
        <v>80</v>
      </c>
      <c r="D30" s="37" t="s">
        <v>58</v>
      </c>
      <c r="E30" s="37" t="s">
        <v>7</v>
      </c>
      <c r="F30" s="28">
        <v>216.11799999999999</v>
      </c>
      <c r="G30" s="28">
        <v>216.11799999999999</v>
      </c>
      <c r="H30" s="22">
        <v>216.11799999999999</v>
      </c>
      <c r="I30" s="22">
        <v>216.11799999999999</v>
      </c>
      <c r="J30" s="19">
        <f t="shared" si="0"/>
        <v>0</v>
      </c>
    </row>
    <row r="31" spans="1:10" ht="66" x14ac:dyDescent="0.3">
      <c r="A31" s="45" t="s">
        <v>67</v>
      </c>
      <c r="B31" s="44" t="s">
        <v>68</v>
      </c>
      <c r="C31" s="45" t="s">
        <v>81</v>
      </c>
      <c r="D31" s="37" t="s">
        <v>47</v>
      </c>
      <c r="E31" s="37" t="s">
        <v>7</v>
      </c>
      <c r="F31" s="28">
        <v>4185.558</v>
      </c>
      <c r="G31" s="28">
        <v>11195.531000000001</v>
      </c>
      <c r="H31" s="22">
        <v>4185.558</v>
      </c>
      <c r="I31" s="22">
        <f>5257.958-1169+96.6+7009.973</f>
        <v>11195.530999999999</v>
      </c>
      <c r="J31" s="22">
        <f>I31-H31</f>
        <v>7009.972999999999</v>
      </c>
    </row>
    <row r="32" spans="1:10" ht="66" x14ac:dyDescent="0.3">
      <c r="A32" s="45"/>
      <c r="B32" s="44"/>
      <c r="C32" s="45"/>
      <c r="D32" s="37" t="s">
        <v>18</v>
      </c>
      <c r="E32" s="37" t="s">
        <v>7</v>
      </c>
      <c r="F32" s="28">
        <v>942.4</v>
      </c>
      <c r="G32" s="28">
        <v>1192.4000000000001</v>
      </c>
      <c r="H32" s="22">
        <v>942.4</v>
      </c>
      <c r="I32" s="22">
        <f>I34+I35+I36+I37</f>
        <v>1192.4000000000001</v>
      </c>
      <c r="J32" s="19">
        <f t="shared" si="0"/>
        <v>250.00000000000011</v>
      </c>
    </row>
    <row r="33" spans="1:11" ht="26.4" x14ac:dyDescent="0.3">
      <c r="A33" s="45"/>
      <c r="B33" s="44"/>
      <c r="C33" s="45"/>
      <c r="D33" s="37" t="s">
        <v>19</v>
      </c>
      <c r="E33" s="37"/>
      <c r="F33" s="28"/>
      <c r="G33" s="28"/>
      <c r="H33" s="22"/>
      <c r="I33" s="22"/>
      <c r="J33" s="19"/>
    </row>
    <row r="34" spans="1:11" ht="52.8" x14ac:dyDescent="0.3">
      <c r="A34" s="45"/>
      <c r="B34" s="44"/>
      <c r="C34" s="45"/>
      <c r="D34" s="13" t="s">
        <v>69</v>
      </c>
      <c r="E34" s="13"/>
      <c r="F34" s="29">
        <v>301</v>
      </c>
      <c r="G34" s="29">
        <v>301</v>
      </c>
      <c r="H34" s="23">
        <f>101+200</f>
        <v>301</v>
      </c>
      <c r="I34" s="23">
        <f>101+200</f>
        <v>301</v>
      </c>
      <c r="J34" s="19">
        <f t="shared" si="0"/>
        <v>0</v>
      </c>
    </row>
    <row r="35" spans="1:11" ht="52.8" x14ac:dyDescent="0.3">
      <c r="A35" s="45"/>
      <c r="B35" s="44"/>
      <c r="C35" s="45"/>
      <c r="D35" s="13" t="s">
        <v>70</v>
      </c>
      <c r="E35" s="13"/>
      <c r="F35" s="29">
        <v>300</v>
      </c>
      <c r="G35" s="29">
        <v>300</v>
      </c>
      <c r="H35" s="23">
        <f>100+200</f>
        <v>300</v>
      </c>
      <c r="I35" s="23">
        <f>100+200</f>
        <v>300</v>
      </c>
      <c r="J35" s="19">
        <f t="shared" si="0"/>
        <v>0</v>
      </c>
    </row>
    <row r="36" spans="1:11" ht="39.6" x14ac:dyDescent="0.3">
      <c r="A36" s="45"/>
      <c r="B36" s="44"/>
      <c r="C36" s="45"/>
      <c r="D36" s="13" t="s">
        <v>20</v>
      </c>
      <c r="E36" s="13"/>
      <c r="F36" s="29">
        <v>291.39999999999998</v>
      </c>
      <c r="G36" s="29">
        <v>291.39999999999998</v>
      </c>
      <c r="H36" s="23">
        <f>50+200+41.4</f>
        <v>291.39999999999998</v>
      </c>
      <c r="I36" s="23">
        <f>50+200+41.4</f>
        <v>291.39999999999998</v>
      </c>
      <c r="J36" s="19">
        <f t="shared" si="0"/>
        <v>0</v>
      </c>
    </row>
    <row r="37" spans="1:11" ht="51.6" customHeight="1" x14ac:dyDescent="0.3">
      <c r="A37" s="45"/>
      <c r="B37" s="44"/>
      <c r="C37" s="45"/>
      <c r="D37" s="13" t="s">
        <v>71</v>
      </c>
      <c r="E37" s="13"/>
      <c r="F37" s="29">
        <v>50</v>
      </c>
      <c r="G37" s="29">
        <v>300</v>
      </c>
      <c r="H37" s="23">
        <v>50</v>
      </c>
      <c r="I37" s="23">
        <f>50+250</f>
        <v>300</v>
      </c>
      <c r="J37" s="19">
        <f t="shared" si="0"/>
        <v>250</v>
      </c>
    </row>
    <row r="38" spans="1:11" ht="144" customHeight="1" x14ac:dyDescent="0.3">
      <c r="A38" s="37" t="s">
        <v>72</v>
      </c>
      <c r="B38" s="36" t="s">
        <v>73</v>
      </c>
      <c r="C38" s="36" t="s">
        <v>74</v>
      </c>
      <c r="D38" s="37" t="s">
        <v>75</v>
      </c>
      <c r="E38" s="37" t="s">
        <v>7</v>
      </c>
      <c r="F38" s="28">
        <v>116.5</v>
      </c>
      <c r="G38" s="28">
        <v>116.5</v>
      </c>
      <c r="H38" s="22">
        <v>116.5</v>
      </c>
      <c r="I38" s="22">
        <v>116.5</v>
      </c>
      <c r="J38" s="19">
        <f t="shared" si="0"/>
        <v>0</v>
      </c>
    </row>
    <row r="39" spans="1:11" ht="114" customHeight="1" x14ac:dyDescent="0.3">
      <c r="A39" s="37" t="s">
        <v>76</v>
      </c>
      <c r="B39" s="36" t="s">
        <v>77</v>
      </c>
      <c r="C39" s="36" t="s">
        <v>78</v>
      </c>
      <c r="D39" s="37" t="s">
        <v>43</v>
      </c>
      <c r="E39" s="37" t="s">
        <v>7</v>
      </c>
      <c r="F39" s="28">
        <v>100</v>
      </c>
      <c r="G39" s="28">
        <v>100</v>
      </c>
      <c r="H39" s="22">
        <v>100</v>
      </c>
      <c r="I39" s="22">
        <v>100</v>
      </c>
      <c r="J39" s="19">
        <f t="shared" si="0"/>
        <v>0</v>
      </c>
    </row>
    <row r="40" spans="1:11" ht="13.2" customHeight="1" x14ac:dyDescent="0.3">
      <c r="A40" s="38"/>
      <c r="B40" s="42" t="s">
        <v>6</v>
      </c>
      <c r="C40" s="42"/>
      <c r="D40" s="42"/>
      <c r="E40" s="42"/>
      <c r="F40" s="24">
        <f>F9+F10+F11+F12+F13+F14+F16+F17+F18+F19+F20+F21+F22+F23+F24+F25+F27+F28+F29+F30+F31+F32+F26+F38+F39</f>
        <v>40858.45968</v>
      </c>
      <c r="G40" s="24">
        <f t="shared" ref="G40:J40" si="1">G9+G10+G11+G12+G13+G14+G16+G17+G18+G19+G20+G21+G22+G23+G24+G25+G27+G28+G29+G30+G31+G32+G26+G38+G39</f>
        <v>49901.432680000005</v>
      </c>
      <c r="H40" s="24">
        <f t="shared" si="1"/>
        <v>34558.45968</v>
      </c>
      <c r="I40" s="24">
        <f t="shared" si="1"/>
        <v>44601.432679999998</v>
      </c>
      <c r="J40" s="24">
        <f t="shared" si="1"/>
        <v>10042.972999999998</v>
      </c>
      <c r="K40" s="10"/>
    </row>
    <row r="41" spans="1:11" ht="13.2" customHeight="1" x14ac:dyDescent="0.3">
      <c r="A41" s="5"/>
      <c r="B41" s="6"/>
      <c r="C41" s="6"/>
      <c r="D41" s="6"/>
      <c r="E41" s="6"/>
      <c r="F41" s="7"/>
      <c r="G41" s="7"/>
      <c r="H41" s="7"/>
      <c r="I41" s="8"/>
    </row>
    <row r="42" spans="1:11" ht="15" hidden="1" customHeight="1" x14ac:dyDescent="0.3">
      <c r="A42" s="41"/>
      <c r="B42" s="41"/>
      <c r="C42" s="41"/>
      <c r="D42" s="41"/>
      <c r="E42" s="41"/>
      <c r="F42" s="41"/>
      <c r="G42" s="41"/>
      <c r="H42" s="41"/>
      <c r="I42" s="41"/>
    </row>
    <row r="44" spans="1:11" s="4" customFormat="1" ht="20.399999999999999" customHeight="1" x14ac:dyDescent="0.25">
      <c r="B44" s="40" t="s">
        <v>15</v>
      </c>
      <c r="C44" s="40"/>
      <c r="D44" s="9"/>
      <c r="F44" s="4" t="s">
        <v>16</v>
      </c>
    </row>
    <row r="50" spans="7:9" x14ac:dyDescent="0.3">
      <c r="G50" s="12">
        <f>F40-G40</f>
        <v>-9042.9730000000054</v>
      </c>
      <c r="H50" s="11"/>
      <c r="I50" s="12">
        <f>H40-I40</f>
        <v>-10042.972999999998</v>
      </c>
    </row>
  </sheetData>
  <mergeCells count="29">
    <mergeCell ref="A1:I1"/>
    <mergeCell ref="A2:I2"/>
    <mergeCell ref="A3:I3"/>
    <mergeCell ref="E16:E19"/>
    <mergeCell ref="C17:C19"/>
    <mergeCell ref="J5:J8"/>
    <mergeCell ref="A9:A13"/>
    <mergeCell ref="B9:B13"/>
    <mergeCell ref="D9:D13"/>
    <mergeCell ref="E9:E13"/>
    <mergeCell ref="A5:A6"/>
    <mergeCell ref="H5:I5"/>
    <mergeCell ref="F5:G6"/>
    <mergeCell ref="A8:E8"/>
    <mergeCell ref="B5:B6"/>
    <mergeCell ref="C5:C6"/>
    <mergeCell ref="D5:D6"/>
    <mergeCell ref="E5:E6"/>
    <mergeCell ref="B44:C44"/>
    <mergeCell ref="A42:I42"/>
    <mergeCell ref="B40:E40"/>
    <mergeCell ref="F15:I15"/>
    <mergeCell ref="B31:B37"/>
    <mergeCell ref="C31:C37"/>
    <mergeCell ref="A31:A37"/>
    <mergeCell ref="A16:A19"/>
    <mergeCell ref="B16:B19"/>
    <mergeCell ref="B20:B26"/>
    <mergeCell ref="A20:A26"/>
  </mergeCells>
  <pageMargins left="0.39370078740157483" right="0.19685039370078741" top="0.15748031496062992" bottom="0.19685039370078741" header="0.31496062992125984" footer="0.31496062992125984"/>
  <pageSetup paperSize="9" scale="57" fitToHeight="7" orientation="landscape" r:id="rId1"/>
  <rowBreaks count="1" manualBreakCount="1">
    <brk id="1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220FU7</dc:creator>
  <cp:lastModifiedBy>220FU11</cp:lastModifiedBy>
  <cp:lastPrinted>2022-11-07T06:19:26Z</cp:lastPrinted>
  <dcterms:created xsi:type="dcterms:W3CDTF">2022-01-13T09:42:09Z</dcterms:created>
  <dcterms:modified xsi:type="dcterms:W3CDTF">2022-11-07T15:02:15Z</dcterms:modified>
</cp:coreProperties>
</file>