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ser\Desktop\ДСНС\"/>
    </mc:Choice>
  </mc:AlternateContent>
  <xr:revisionPtr revIDLastSave="0" documentId="13_ncr:1_{CDE18C03-370D-4B78-94F1-C3C6ADD0D886}" xr6:coauthVersionLast="37" xr6:coauthVersionMax="37" xr10:uidLastSave="{00000000-0000-0000-0000-000000000000}"/>
  <bookViews>
    <workbookView xWindow="0" yWindow="0" windowWidth="16170" windowHeight="5790" xr2:uid="{00000000-000D-0000-FFFF-FFFF00000000}"/>
  </bookViews>
  <sheets>
    <sheet name="Лист1" sheetId="1" r:id="rId1"/>
  </sheets>
  <definedNames>
    <definedName name="_xlnm.Print_Titles" localSheetId="0">Лист1!$6:$8</definedName>
    <definedName name="_xlnm.Print_Area" localSheetId="0">Лист1!$A$1:$K$43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I40" i="1" l="1"/>
  <c r="J40" i="1"/>
  <c r="K40" i="1"/>
  <c r="G40" i="1"/>
  <c r="H37" i="1"/>
  <c r="H18" i="1"/>
  <c r="F27" i="1" l="1"/>
  <c r="H36" i="1" l="1"/>
  <c r="H35" i="1" l="1"/>
  <c r="H34" i="1"/>
  <c r="H32" i="1" s="1"/>
  <c r="F39" i="1" l="1"/>
  <c r="H21" i="1" l="1"/>
  <c r="F24" i="1" l="1"/>
  <c r="F38" i="1" l="1"/>
  <c r="F26" i="1" l="1"/>
  <c r="H25" i="1" l="1"/>
  <c r="H17" i="1" l="1"/>
  <c r="F21" i="1" l="1"/>
  <c r="F34" i="1" l="1"/>
  <c r="F36" i="1"/>
  <c r="F37" i="1"/>
  <c r="F31" i="1"/>
  <c r="F35" i="1"/>
  <c r="F32" i="1" l="1"/>
  <c r="F19" i="1"/>
  <c r="F22" i="1" l="1"/>
  <c r="F23" i="1"/>
  <c r="H20" i="1"/>
  <c r="F18" i="1"/>
  <c r="F17" i="1" l="1"/>
  <c r="F25" i="1" l="1"/>
  <c r="H29" i="1" l="1"/>
  <c r="H40" i="1" s="1"/>
  <c r="F20" i="1" l="1"/>
  <c r="F30" i="1" l="1"/>
  <c r="F13" i="1" l="1"/>
  <c r="F29" i="1" l="1"/>
  <c r="F28" i="1" l="1"/>
  <c r="F16" i="1"/>
  <c r="F14" i="1" l="1"/>
  <c r="F10" i="1"/>
  <c r="F11" i="1"/>
  <c r="F12" i="1"/>
  <c r="F9" i="1"/>
  <c r="F40" i="1" l="1"/>
</calcChain>
</file>

<file path=xl/sharedStrings.xml><?xml version="1.0" encoding="utf-8"?>
<sst xmlns="http://schemas.openxmlformats.org/spreadsheetml/2006/main" count="107" uniqueCount="81">
  <si>
    <t>Найменування завдань</t>
  </si>
  <si>
    <t>Найменування заходу</t>
  </si>
  <si>
    <t>Головний розпорядник коштів, відповідальний виконавець</t>
  </si>
  <si>
    <t>Джерела фінансування</t>
  </si>
  <si>
    <t>у тому числі за роками</t>
  </si>
  <si>
    <t>1.</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</si>
  <si>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перевірку джерел протипожежного водопостачання та виконання інших службових цілей і завдань підрозділу</t>
  </si>
  <si>
    <t>Придбання паливно-мастильних матеріалів для 22-ДПРЧ 7 ДПРЗ</t>
  </si>
  <si>
    <t>Придбання  комп’ютерної техніки, канцтоварів, журналів, наочної агітації для 22-ДПРЧ 7 ДПРЗ</t>
  </si>
  <si>
    <t>2.</t>
  </si>
  <si>
    <t>Технічне переоснащення оперативно-диспетчерських служб, органів управління та сил цивільного захисту</t>
  </si>
  <si>
    <t>3.</t>
  </si>
  <si>
    <t>Забезпечення ефективного управління у сфері цивільного захисту</t>
  </si>
  <si>
    <t>Кошти підприємств</t>
  </si>
  <si>
    <t>Не потребує фінансування з бюджету</t>
  </si>
  <si>
    <t>Разом</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</si>
  <si>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(зі змінами та доповненнями)                             
</t>
  </si>
  <si>
    <t>Прогнозований обсяг фінансових ресурсів для виконання завдань, 
тис. грн</t>
  </si>
  <si>
    <t>№ з/п</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</si>
  <si>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</si>
  <si>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</si>
  <si>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</si>
  <si>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Проведення капітального та поточного ремонтів службово-побутових приміщень  пожежного   депо 22-ДПРЧ 7 ДПРЗ</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</si>
  <si>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</si>
  <si>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 xml:space="preserve">Додаток </t>
  </si>
  <si>
    <t>4.</t>
  </si>
  <si>
    <t>5.</t>
  </si>
  <si>
    <t xml:space="preserve">Перевезення жителів Чорноморської міської територіальної громади шкільним автобусом </t>
  </si>
  <si>
    <t>Створення безпечних умов для евакуації жителів Чорноморської міської територіальної громади</t>
  </si>
  <si>
    <t>6.</t>
  </si>
  <si>
    <t xml:space="preserve">Відділ освіти Чорноморської міської ради Одеського району Одеської області
</t>
  </si>
  <si>
    <t xml:space="preserve">Створення, поповнення та
зберігання місцевого
матеріального резерву для
запобігання і ліквідації
наслідків надзвичайних
ситуацій </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</si>
  <si>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</si>
  <si>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
КНП "Чорноморська лікарня" Чорноморської міської ради Одеського району Одеської області
КП "МУЖКГ" Чорноморської міської ради Одеського району Одеської області
КП "Зеленгосп"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</si>
  <si>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</si>
  <si>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</si>
  <si>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7.</t>
  </si>
  <si>
    <t>Заходи із запобігання та ліквідації надзвичайних ситуацій та наслідків стихійного лиха</t>
  </si>
  <si>
    <t>Ліквідація наслідків вибуху, який стався 09.04.2022 року, за адресою: Одеська область, Одеський район,
м. Чорноморськ, 
вул. Транспортна,10.</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</si>
  <si>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</si>
  <si>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Управління капітального будівництва Чорноморської міської ради Одеського району Одеської області</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</si>
  <si>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</si>
  <si>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</si>
  <si>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</si>
  <si>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</si>
  <si>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</si>
  <si>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t>
  </si>
  <si>
    <t>Відділ культури Чорноморської міської ради Одеського району Одеської області</t>
  </si>
  <si>
    <t>8.</t>
  </si>
  <si>
    <t xml:space="preserve"> КП "МУЖКГ"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</si>
  <si>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</si>
  <si>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</si>
  <si>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"Зеленгосп"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</si>
  <si>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</si>
  <si>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</si>
  <si>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 xml:space="preserve">в тому числі за відповідальними виконавцями: </t>
  </si>
  <si>
    <t>9.</t>
  </si>
  <si>
    <t>Виконавчий комітет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</si>
  <si>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</si>
  <si>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 xml:space="preserve">                                                                                                                                                                                          від                    р.  №     -VIIІ</t>
  </si>
  <si>
    <r>
      <t>Фінансове управління Чорноморської міської ради,   ГУ ДСНС України в Одеській області, 22 ДПРЧ 7 ДПРЗ ГУ ДСНС України в Одеській області,</t>
    </r>
    <r>
      <rPr>
        <b/>
        <sz val="10"/>
        <rFont val="Times New Roman"/>
        <family val="1"/>
        <charset val="204"/>
      </rPr>
      <t xml:space="preserve"> </t>
    </r>
  </si>
  <si>
    <t>Придбання радіостанцій, акумуляторної батареї, оренда ретранслятора і базової станції</t>
  </si>
  <si>
    <t>Реконструкція приміщення сховища в будівлі за адресою: Одеська область, Одеський район, м. Чорноморськ, вул. 1 Травня, 2/198-Н. Проєктні роботи</t>
  </si>
  <si>
    <t>10.</t>
  </si>
  <si>
    <t>Забезпечення роботи систем та засобів оповіщення та інформування населення, запчастин та матеріалів для їх ремонту та модернізації, оплата послуг з їх впровадження (встановлення), ремонту та технічного обслуговування</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</si>
  <si>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</si>
  <si>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Відділ освіти Чорноморської міської ради Одеського району Одеської області</t>
  </si>
  <si>
    <t xml:space="preserve">Придбання лавок,  життєвонеобхідних предметів та  засобів тощо для захисних споруд цивільного захисту (цивільної оборони) - укриттів </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</si>
  <si>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</si>
  <si>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Придбання спеціалізованих автотранспортних засобів для 22 ДПРЧ 7 ДПРЗ ГУ ДСНС України в Одеській області, ГУ ДСНЗ України в Одеській області</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</si>
  <si>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</si>
  <si>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Утримання найпростіших укриттів (оплата праці, нарахування на оплату праці)</t>
  </si>
  <si>
    <t>Забезпечення  утримання, збереження та розвиток фонду захисних споруд цивільного захисту</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</si>
  <si>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</si>
  <si>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 xml:space="preserve">Придбання наметів, джерел резервного живлення, пально-мастильних матеріалів,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особливий період </t>
  </si>
  <si>
    <t>11.</t>
  </si>
  <si>
    <t>Заходи із цивільного захисту населення в частині розгортання пунктів обігріву, в тому числі що використовуються в якості найпростіших укритів,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2022/2023року</t>
  </si>
  <si>
    <t>до рішення Чорноморської міської ради</t>
  </si>
  <si>
    <t>від                   2022 №              - VIII</t>
  </si>
  <si>
    <t>Начальник фінансового управління</t>
  </si>
  <si>
    <t>Ольга ЯКОВЕНКО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</si>
</sst>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0"/>
  </numFmts>
  <fonts count="14" x14ac:knownFonts="1">
    <font>
      <sz val="10"/>
      <color theme="1"/>
      <name val="Calibri"/>
      <family val="2"/>
      <charset val="204"/>
      <scheme val="minor"/>
    </font>
    <font>
      <sz val="11"/>
      <color theme="1"/>
      <name val="Calibri"/>
      <family val="2"/>
      <scheme val="minor"/>
    </font>
    <font>
      <sz val="10"/>
      <name val="Times New Roman"/>
      <family val="1"/>
      <charset val="204"/>
    </font>
    <font>
      <sz val="10"/>
      <name val="Calibri"/>
      <family val="2"/>
      <charset val="204"/>
      <scheme val="minor"/>
    </font>
    <font>
      <sz val="12"/>
      <name val="Times New Roman"/>
      <family val="1"/>
      <charset val="204"/>
    </font>
    <font>
      <sz val="14"/>
      <name val="Times New Roman"/>
      <family val="1"/>
      <charset val="204"/>
    </font>
    <font>
      <b/>
      <sz val="10"/>
      <name val="Times New Roman"/>
      <family val="1"/>
      <charset val="204"/>
    </font>
    <font>
      <b/>
      <sz val="10"/>
      <name val="Calibri"/>
      <family val="2"/>
      <charset val="204"/>
      <scheme val="minor"/>
    </font>
    <font>
      <i/>
      <sz val="10"/>
      <name val="Times New Roman"/>
      <family val="1"/>
      <charset val="204"/>
    </font>
    <font>
      <b/>
      <i/>
      <sz val="10"/>
      <name val="Calibri"/>
      <family val="2"/>
      <charset val="204"/>
      <scheme val="minor"/>
    </font>
    <font>
      <sz val="26"/>
      <name val="Calibri"/>
      <family val="2"/>
      <charset val="204"/>
      <scheme val="minor"/>
    </font>
    <font>
      <sz val="10"/>
      <color indexed="8"/>
      <name val="Times New Roman"/>
      <family val="1"/>
      <charset val="204"/>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7">
    <xf numFmtId="0" fontId="0" fillId="0" borderId="0" xfId="0"/>
    <xf numFmtId="0" fontId="2" fillId="2" borderId="1" xfId="1"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0" xfId="0" applyFont="1"/>
    <xf numFmtId="0" fontId="4" fillId="0" borderId="0" xfId="0" applyFont="1" applyAlignment="1">
      <alignment horizontal="center" vertical="center"/>
    </xf>
    <xf numFmtId="0" fontId="2" fillId="0" borderId="0" xfId="0" applyFont="1"/>
    <xf numFmtId="0" fontId="4" fillId="0" borderId="0" xfId="0" applyFont="1" applyAlignment="1">
      <alignment vertical="center"/>
    </xf>
    <xf numFmtId="0" fontId="2" fillId="0" borderId="0" xfId="0" applyFont="1" applyAlignment="1">
      <alignment vertical="center"/>
    </xf>
    <xf numFmtId="0" fontId="6" fillId="0" borderId="1" xfId="0" applyFont="1" applyBorder="1" applyAlignment="1">
      <alignment horizontal="center" vertical="center" textRotation="90" wrapText="1"/>
    </xf>
    <xf numFmtId="0" fontId="2" fillId="0" borderId="1" xfId="0" applyFont="1" applyBorder="1" applyAlignment="1">
      <alignment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165"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7" fillId="0" borderId="0" xfId="0" applyFont="1"/>
    <xf numFmtId="0" fontId="8" fillId="0" borderId="1" xfId="0" applyFont="1" applyBorder="1" applyAlignment="1">
      <alignment horizontal="center" vertical="center" wrapText="1"/>
    </xf>
    <xf numFmtId="166"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9" fillId="0" borderId="0" xfId="0" applyFont="1"/>
    <xf numFmtId="167" fontId="6" fillId="0" borderId="1" xfId="0" applyNumberFormat="1" applyFont="1" applyBorder="1" applyAlignment="1">
      <alignment horizontal="center" vertical="center" wrapText="1"/>
    </xf>
    <xf numFmtId="166" fontId="6" fillId="0" borderId="0" xfId="0" applyNumberFormat="1" applyFont="1" applyBorder="1" applyAlignment="1">
      <alignment horizontal="center" vertical="center" wrapText="1"/>
    </xf>
    <xf numFmtId="0" fontId="4" fillId="0" borderId="0" xfId="0" applyFont="1"/>
    <xf numFmtId="0" fontId="10" fillId="0" borderId="0" xfId="0" applyFont="1"/>
    <xf numFmtId="0" fontId="11" fillId="3" borderId="1" xfId="0" applyFont="1" applyFill="1" applyBorder="1" applyAlignment="1">
      <alignment vertical="center" wrapText="1"/>
    </xf>
    <xf numFmtId="4" fontId="12" fillId="0" borderId="0" xfId="0" applyNumberFormat="1" applyFont="1"/>
    <xf numFmtId="0" fontId="13" fillId="0" borderId="0" xfId="0" applyFont="1"/>
    <xf numFmtId="16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66" fontId="12" fillId="0" borderId="0" xfId="0" applyNumberFormat="1" applyFont="1"/>
    <xf numFmtId="167" fontId="12" fillId="0" borderId="0" xfId="0" applyNumberFormat="1" applyFont="1"/>
    <xf numFmtId="0" fontId="6" fillId="0" borderId="1" xfId="0" applyFont="1" applyBorder="1" applyAlignment="1">
      <alignment horizontal="center" vertical="center" wrapText="1"/>
    </xf>
    <xf numFmtId="0" fontId="5"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2">
    <cellStyle name="Звичайний" xfId="0" builtinId="0"/>
    <cellStyle name="Обычный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abSelected="1" view="pageBreakPreview" zoomScale="64" zoomScaleNormal="86" zoomScaleSheetLayoutView="64" workbookViewId="0">
      <selection activeCell="Q8" sqref="Q8"/>
    </sheetView>
  </sheetViews>
  <sheetFormatPr defaultColWidth="9.140625" defaultRowHeight="12.75" x14ac:dyDescent="0.2"/>
  <cols>
    <col min="1" max="1" width="3.85546875" style="3" customWidth="1"/>
    <col min="2" max="2" width="31.5703125" style="3" customWidth="1"/>
    <col min="3" max="3" width="33.28515625" style="3" customWidth="1"/>
    <col min="4" max="4" width="36.28515625" style="3" customWidth="1"/>
    <col min="5" max="5" width="16.7109375" style="3" customWidth="1"/>
    <col min="6" max="6" width="14.5703125" style="3" customWidth="1"/>
    <col min="7" max="7" width="11.7109375" style="3" customWidth="1"/>
    <col min="8" max="8" width="15.28515625" style="3" customWidth="1"/>
    <col min="9" max="9" width="12.5703125" style="3" customWidth="1"/>
    <col min="10" max="10" width="12.85546875" style="3" customWidth="1"/>
    <col min="11" max="11" width="11.28515625" style="3" customWidth="1"/>
    <col min="12" max="16384" width="9.140625" style="3"/>
  </cols>
  <sheetData>
    <row r="1" spans="1:11" ht="15.75" x14ac:dyDescent="0.2">
      <c r="G1" s="4"/>
      <c r="H1" s="5" t="s">
        <v>24</v>
      </c>
    </row>
    <row r="2" spans="1:11" x14ac:dyDescent="0.2">
      <c r="H2" s="5" t="s">
        <v>77</v>
      </c>
    </row>
    <row r="3" spans="1:11" ht="15.75" x14ac:dyDescent="0.2">
      <c r="G3" s="6" t="s">
        <v>59</v>
      </c>
      <c r="H3" s="5" t="s">
        <v>78</v>
      </c>
    </row>
    <row r="4" spans="1:11" s="7" customFormat="1" ht="54" customHeight="1" x14ac:dyDescent="0.2">
      <c r="A4" s="34" t="s">
        <v>16</v>
      </c>
      <c r="B4" s="34"/>
      <c r="C4" s="34"/>
      <c r="D4" s="34"/>
      <c r="E4" s="34"/>
      <c r="F4" s="34"/>
      <c r="G4" s="34"/>
      <c r="H4" s="34"/>
      <c r="I4" s="34"/>
      <c r="J4" s="34"/>
      <c r="K4" s="34"/>
    </row>
    <row r="5" spans="1:11" ht="19.899999999999999" customHeight="1" x14ac:dyDescent="0.2"/>
    <row r="6" spans="1:11" ht="58.9" customHeight="1" x14ac:dyDescent="0.2">
      <c r="A6" s="33" t="s">
        <v>18</v>
      </c>
      <c r="B6" s="33" t="s">
        <v>0</v>
      </c>
      <c r="C6" s="33" t="s">
        <v>1</v>
      </c>
      <c r="D6" s="33" t="s">
        <v>2</v>
      </c>
      <c r="E6" s="33" t="s">
        <v>3</v>
      </c>
      <c r="F6" s="33" t="s">
        <v>17</v>
      </c>
      <c r="G6" s="33" t="s">
        <v>4</v>
      </c>
      <c r="H6" s="33"/>
      <c r="I6" s="33"/>
      <c r="J6" s="33"/>
      <c r="K6" s="33"/>
    </row>
    <row r="7" spans="1:11" ht="36.6" customHeight="1" x14ac:dyDescent="0.2">
      <c r="A7" s="33"/>
      <c r="B7" s="33"/>
      <c r="C7" s="33"/>
      <c r="D7" s="33"/>
      <c r="E7" s="33"/>
      <c r="F7" s="33"/>
      <c r="G7" s="8">
        <v>2021</v>
      </c>
      <c r="H7" s="8">
        <v>2022</v>
      </c>
      <c r="I7" s="8">
        <v>2023</v>
      </c>
      <c r="J7" s="8">
        <v>2024</v>
      </c>
      <c r="K7" s="8">
        <v>2025</v>
      </c>
    </row>
    <row r="8" spans="1:11" ht="22.15" customHeight="1" x14ac:dyDescent="0.2">
      <c r="A8" s="28">
        <v>1</v>
      </c>
      <c r="B8" s="28">
        <v>2</v>
      </c>
      <c r="C8" s="28">
        <v>3</v>
      </c>
      <c r="D8" s="28">
        <v>4</v>
      </c>
      <c r="E8" s="28">
        <v>5</v>
      </c>
      <c r="F8" s="28">
        <v>6</v>
      </c>
      <c r="G8" s="28">
        <v>7</v>
      </c>
      <c r="H8" s="28">
        <v>8</v>
      </c>
      <c r="I8" s="28">
        <v>9</v>
      </c>
      <c r="J8" s="28">
        <v>10</v>
      </c>
      <c r="K8" s="28">
        <v>11</v>
      </c>
    </row>
    <row r="9" spans="1:11" ht="40.15" customHeight="1" x14ac:dyDescent="0.2">
      <c r="A9" s="36" t="s">
        <v>5</v>
      </c>
      <c r="B9" s="36" t="s">
        <v>6</v>
      </c>
      <c r="C9" s="9" t="s">
        <v>7</v>
      </c>
      <c r="D9" s="35" t="s">
        <v>60</v>
      </c>
      <c r="E9" s="35" t="s">
        <v>19</v>
      </c>
      <c r="F9" s="10">
        <f>G9+H9+I9+J9+K9</f>
        <v>2000</v>
      </c>
      <c r="G9" s="10">
        <v>400</v>
      </c>
      <c r="H9" s="10">
        <v>400</v>
      </c>
      <c r="I9" s="10">
        <v>400</v>
      </c>
      <c r="J9" s="10">
        <v>400</v>
      </c>
      <c r="K9" s="10">
        <v>400</v>
      </c>
    </row>
    <row r="10" spans="1:11" ht="55.9" customHeight="1" x14ac:dyDescent="0.2">
      <c r="A10" s="36"/>
      <c r="B10" s="36"/>
      <c r="C10" s="9" t="s">
        <v>20</v>
      </c>
      <c r="D10" s="35"/>
      <c r="E10" s="35"/>
      <c r="F10" s="10">
        <f t="shared" ref="F10:F14" si="0">G10+H10+I10+J10+K10</f>
        <v>850</v>
      </c>
      <c r="G10" s="10">
        <v>200</v>
      </c>
      <c r="H10" s="10">
        <v>50</v>
      </c>
      <c r="I10" s="10">
        <v>200</v>
      </c>
      <c r="J10" s="10">
        <v>200</v>
      </c>
      <c r="K10" s="10">
        <v>200</v>
      </c>
    </row>
    <row r="11" spans="1:11" ht="55.15" customHeight="1" x14ac:dyDescent="0.2">
      <c r="A11" s="36"/>
      <c r="B11" s="36"/>
      <c r="C11" s="9" t="s">
        <v>21</v>
      </c>
      <c r="D11" s="35"/>
      <c r="E11" s="35"/>
      <c r="F11" s="10">
        <f t="shared" si="0"/>
        <v>2500</v>
      </c>
      <c r="G11" s="10">
        <v>500</v>
      </c>
      <c r="H11" s="10">
        <v>500</v>
      </c>
      <c r="I11" s="10">
        <v>500</v>
      </c>
      <c r="J11" s="10">
        <v>500</v>
      </c>
      <c r="K11" s="10">
        <v>500</v>
      </c>
    </row>
    <row r="12" spans="1:11" ht="45.6" customHeight="1" x14ac:dyDescent="0.2">
      <c r="A12" s="36"/>
      <c r="B12" s="36"/>
      <c r="C12" s="9" t="s">
        <v>8</v>
      </c>
      <c r="D12" s="35"/>
      <c r="E12" s="35"/>
      <c r="F12" s="10">
        <f t="shared" si="0"/>
        <v>250</v>
      </c>
      <c r="G12" s="10">
        <v>50</v>
      </c>
      <c r="H12" s="10">
        <v>50</v>
      </c>
      <c r="I12" s="10">
        <v>50</v>
      </c>
      <c r="J12" s="10">
        <v>50</v>
      </c>
      <c r="K12" s="10">
        <v>50</v>
      </c>
    </row>
    <row r="13" spans="1:11" ht="70.150000000000006" customHeight="1" x14ac:dyDescent="0.2">
      <c r="A13" s="36"/>
      <c r="B13" s="36"/>
      <c r="C13" s="9" t="s">
        <v>69</v>
      </c>
      <c r="D13" s="35"/>
      <c r="E13" s="35"/>
      <c r="F13" s="10">
        <f>G13+H13+I13+J13+K13</f>
        <v>2208</v>
      </c>
      <c r="G13" s="10">
        <v>0</v>
      </c>
      <c r="H13" s="10">
        <v>2208</v>
      </c>
      <c r="I13" s="10">
        <v>0</v>
      </c>
      <c r="J13" s="10">
        <v>0</v>
      </c>
      <c r="K13" s="10">
        <v>0</v>
      </c>
    </row>
    <row r="14" spans="1:11" ht="70.150000000000006" customHeight="1" x14ac:dyDescent="0.2">
      <c r="A14" s="9" t="s">
        <v>9</v>
      </c>
      <c r="B14" s="9" t="s">
        <v>10</v>
      </c>
      <c r="C14" s="9" t="s">
        <v>22</v>
      </c>
      <c r="D14" s="29" t="s">
        <v>34</v>
      </c>
      <c r="E14" s="29" t="s">
        <v>19</v>
      </c>
      <c r="F14" s="10">
        <f t="shared" si="0"/>
        <v>700</v>
      </c>
      <c r="G14" s="10">
        <v>200</v>
      </c>
      <c r="H14" s="10">
        <v>0</v>
      </c>
      <c r="I14" s="10">
        <v>200</v>
      </c>
      <c r="J14" s="10">
        <v>100</v>
      </c>
      <c r="K14" s="10">
        <v>200</v>
      </c>
    </row>
    <row r="15" spans="1:11" ht="91.15" customHeight="1" x14ac:dyDescent="0.2">
      <c r="A15" s="30" t="s">
        <v>11</v>
      </c>
      <c r="B15" s="11" t="s">
        <v>12</v>
      </c>
      <c r="C15" s="9" t="s">
        <v>23</v>
      </c>
      <c r="D15" s="29" t="s">
        <v>35</v>
      </c>
      <c r="E15" s="29" t="s">
        <v>13</v>
      </c>
      <c r="F15" s="35" t="s">
        <v>14</v>
      </c>
      <c r="G15" s="35"/>
      <c r="H15" s="35"/>
      <c r="I15" s="35"/>
      <c r="J15" s="35"/>
      <c r="K15" s="35"/>
    </row>
    <row r="16" spans="1:11" ht="66" customHeight="1" x14ac:dyDescent="0.2">
      <c r="A16" s="36" t="s">
        <v>25</v>
      </c>
      <c r="B16" s="36" t="s">
        <v>41</v>
      </c>
      <c r="C16" s="9" t="s">
        <v>67</v>
      </c>
      <c r="D16" s="29" t="s">
        <v>39</v>
      </c>
      <c r="E16" s="35" t="s">
        <v>19</v>
      </c>
      <c r="F16" s="12">
        <f t="shared" ref="F16:F38" si="1">G16+H16+I16+J16+K16</f>
        <v>200</v>
      </c>
      <c r="G16" s="12">
        <v>0</v>
      </c>
      <c r="H16" s="12">
        <v>200</v>
      </c>
      <c r="I16" s="12">
        <v>0</v>
      </c>
      <c r="J16" s="12">
        <v>0</v>
      </c>
      <c r="K16" s="12">
        <v>0</v>
      </c>
    </row>
    <row r="17" spans="1:11" ht="88.15" customHeight="1" x14ac:dyDescent="0.2">
      <c r="A17" s="36"/>
      <c r="B17" s="36"/>
      <c r="C17" s="36" t="s">
        <v>46</v>
      </c>
      <c r="D17" s="29" t="s">
        <v>39</v>
      </c>
      <c r="E17" s="35"/>
      <c r="F17" s="10">
        <f t="shared" si="1"/>
        <v>3440</v>
      </c>
      <c r="G17" s="10"/>
      <c r="H17" s="10">
        <f>2000+1440</f>
        <v>3440</v>
      </c>
      <c r="I17" s="10"/>
      <c r="J17" s="10"/>
      <c r="K17" s="10"/>
    </row>
    <row r="18" spans="1:11" ht="55.9" customHeight="1" x14ac:dyDescent="0.2">
      <c r="A18" s="36"/>
      <c r="B18" s="36"/>
      <c r="C18" s="36"/>
      <c r="D18" s="29" t="s">
        <v>30</v>
      </c>
      <c r="E18" s="35"/>
      <c r="F18" s="10">
        <f t="shared" si="1"/>
        <v>6022.8</v>
      </c>
      <c r="G18" s="10"/>
      <c r="H18" s="10">
        <f>6656-1656+547.8+475</f>
        <v>6022.8</v>
      </c>
      <c r="I18" s="12"/>
      <c r="J18" s="12"/>
      <c r="K18" s="12"/>
    </row>
    <row r="19" spans="1:11" ht="70.900000000000006" customHeight="1" x14ac:dyDescent="0.2">
      <c r="A19" s="36"/>
      <c r="B19" s="36"/>
      <c r="C19" s="36"/>
      <c r="D19" s="29" t="s">
        <v>47</v>
      </c>
      <c r="E19" s="35"/>
      <c r="F19" s="10">
        <f t="shared" si="1"/>
        <v>110.3</v>
      </c>
      <c r="G19" s="10"/>
      <c r="H19" s="10">
        <v>110.3</v>
      </c>
      <c r="I19" s="12"/>
      <c r="J19" s="12"/>
      <c r="K19" s="12"/>
    </row>
    <row r="20" spans="1:11" ht="76.5" x14ac:dyDescent="0.2">
      <c r="A20" s="36"/>
      <c r="B20" s="36"/>
      <c r="C20" s="9" t="s">
        <v>43</v>
      </c>
      <c r="D20" s="29" t="s">
        <v>40</v>
      </c>
      <c r="E20" s="29" t="s">
        <v>19</v>
      </c>
      <c r="F20" s="10">
        <f t="shared" si="1"/>
        <v>3550</v>
      </c>
      <c r="G20" s="10">
        <v>0</v>
      </c>
      <c r="H20" s="10">
        <f>1000-650+3200</f>
        <v>3550</v>
      </c>
      <c r="I20" s="10">
        <v>0</v>
      </c>
      <c r="J20" s="10">
        <v>0</v>
      </c>
      <c r="K20" s="10">
        <v>0</v>
      </c>
    </row>
    <row r="21" spans="1:11" ht="107.45" customHeight="1" x14ac:dyDescent="0.2">
      <c r="A21" s="36"/>
      <c r="B21" s="36"/>
      <c r="C21" s="2" t="s">
        <v>54</v>
      </c>
      <c r="D21" s="29" t="s">
        <v>40</v>
      </c>
      <c r="E21" s="29" t="s">
        <v>19</v>
      </c>
      <c r="F21" s="10">
        <f t="shared" si="1"/>
        <v>3489.1949999999997</v>
      </c>
      <c r="G21" s="10"/>
      <c r="H21" s="10">
        <f>300+1169+2020.195</f>
        <v>3489.1949999999997</v>
      </c>
      <c r="I21" s="10"/>
      <c r="J21" s="10"/>
      <c r="K21" s="10"/>
    </row>
    <row r="22" spans="1:11" ht="63.75" x14ac:dyDescent="0.2">
      <c r="A22" s="36"/>
      <c r="B22" s="36"/>
      <c r="C22" s="1" t="s">
        <v>44</v>
      </c>
      <c r="D22" s="29" t="s">
        <v>40</v>
      </c>
      <c r="E22" s="29" t="s">
        <v>19</v>
      </c>
      <c r="F22" s="10">
        <f t="shared" si="1"/>
        <v>50</v>
      </c>
      <c r="G22" s="10"/>
      <c r="H22" s="10">
        <v>50</v>
      </c>
      <c r="I22" s="10"/>
      <c r="J22" s="10"/>
      <c r="K22" s="10"/>
    </row>
    <row r="23" spans="1:11" ht="86.45" customHeight="1" x14ac:dyDescent="0.2">
      <c r="A23" s="36"/>
      <c r="B23" s="36"/>
      <c r="C23" s="1" t="s">
        <v>45</v>
      </c>
      <c r="D23" s="29" t="s">
        <v>40</v>
      </c>
      <c r="E23" s="29" t="s">
        <v>19</v>
      </c>
      <c r="F23" s="10">
        <f t="shared" si="1"/>
        <v>50</v>
      </c>
      <c r="G23" s="10"/>
      <c r="H23" s="10">
        <v>50</v>
      </c>
      <c r="I23" s="10"/>
      <c r="J23" s="10"/>
      <c r="K23" s="10"/>
    </row>
    <row r="24" spans="1:11" ht="63.75" x14ac:dyDescent="0.2">
      <c r="A24" s="35"/>
      <c r="B24" s="35"/>
      <c r="C24" s="24" t="s">
        <v>62</v>
      </c>
      <c r="D24" s="29" t="s">
        <v>40</v>
      </c>
      <c r="E24" s="29" t="s">
        <v>19</v>
      </c>
      <c r="F24" s="10">
        <f t="shared" si="1"/>
        <v>950</v>
      </c>
      <c r="G24" s="10"/>
      <c r="H24" s="10">
        <v>950</v>
      </c>
      <c r="I24" s="10"/>
      <c r="J24" s="10"/>
      <c r="K24" s="10"/>
    </row>
    <row r="25" spans="1:11" ht="140.25" x14ac:dyDescent="0.2">
      <c r="A25" s="35"/>
      <c r="B25" s="35"/>
      <c r="C25" s="9" t="s">
        <v>42</v>
      </c>
      <c r="D25" s="29" t="s">
        <v>73</v>
      </c>
      <c r="E25" s="29" t="s">
        <v>19</v>
      </c>
      <c r="F25" s="13">
        <f t="shared" si="1"/>
        <v>204.08868000000001</v>
      </c>
      <c r="G25" s="10">
        <v>0</v>
      </c>
      <c r="H25" s="13">
        <f>350-145.91132</f>
        <v>204.08868000000001</v>
      </c>
      <c r="I25" s="10">
        <v>0</v>
      </c>
      <c r="J25" s="10">
        <v>0</v>
      </c>
      <c r="K25" s="10">
        <v>0</v>
      </c>
    </row>
    <row r="26" spans="1:11" ht="76.5" x14ac:dyDescent="0.2">
      <c r="A26" s="35"/>
      <c r="B26" s="35"/>
      <c r="C26" s="9" t="s">
        <v>58</v>
      </c>
      <c r="D26" s="29" t="s">
        <v>73</v>
      </c>
      <c r="E26" s="29" t="s">
        <v>19</v>
      </c>
      <c r="F26" s="10">
        <f t="shared" si="1"/>
        <v>49</v>
      </c>
      <c r="G26" s="10"/>
      <c r="H26" s="10">
        <v>49</v>
      </c>
      <c r="I26" s="10"/>
      <c r="J26" s="10"/>
      <c r="K26" s="10"/>
    </row>
    <row r="27" spans="1:11" ht="74.45" customHeight="1" x14ac:dyDescent="0.2">
      <c r="A27" s="30" t="s">
        <v>26</v>
      </c>
      <c r="B27" s="30" t="s">
        <v>72</v>
      </c>
      <c r="C27" s="9" t="s">
        <v>71</v>
      </c>
      <c r="D27" s="29" t="s">
        <v>70</v>
      </c>
      <c r="E27" s="29" t="s">
        <v>19</v>
      </c>
      <c r="F27" s="10">
        <f t="shared" si="1"/>
        <v>100</v>
      </c>
      <c r="G27" s="10"/>
      <c r="H27" s="10">
        <v>100</v>
      </c>
      <c r="I27" s="10"/>
      <c r="J27" s="10"/>
      <c r="K27" s="10"/>
    </row>
    <row r="28" spans="1:11" ht="63.75" x14ac:dyDescent="0.2">
      <c r="A28" s="30" t="s">
        <v>29</v>
      </c>
      <c r="B28" s="11" t="s">
        <v>28</v>
      </c>
      <c r="C28" s="9" t="s">
        <v>27</v>
      </c>
      <c r="D28" s="29" t="s">
        <v>66</v>
      </c>
      <c r="E28" s="29" t="s">
        <v>19</v>
      </c>
      <c r="F28" s="12">
        <f t="shared" si="1"/>
        <v>100</v>
      </c>
      <c r="G28" s="12">
        <v>0</v>
      </c>
      <c r="H28" s="12">
        <v>100</v>
      </c>
      <c r="I28" s="12">
        <v>0</v>
      </c>
      <c r="J28" s="12">
        <v>0</v>
      </c>
      <c r="K28" s="12">
        <v>0</v>
      </c>
    </row>
    <row r="29" spans="1:11" ht="280.5" x14ac:dyDescent="0.2">
      <c r="A29" s="30" t="s">
        <v>36</v>
      </c>
      <c r="B29" s="11" t="s">
        <v>31</v>
      </c>
      <c r="C29" s="9" t="s">
        <v>32</v>
      </c>
      <c r="D29" s="29" t="s">
        <v>33</v>
      </c>
      <c r="E29" s="29" t="s">
        <v>19</v>
      </c>
      <c r="F29" s="10">
        <f t="shared" si="1"/>
        <v>10257.5</v>
      </c>
      <c r="G29" s="10">
        <v>0</v>
      </c>
      <c r="H29" s="10">
        <f>1197.5+4200+360+1500+3000</f>
        <v>10257.5</v>
      </c>
      <c r="I29" s="10">
        <v>0</v>
      </c>
      <c r="J29" s="10">
        <v>0</v>
      </c>
      <c r="K29" s="10">
        <v>0</v>
      </c>
    </row>
    <row r="30" spans="1:11" s="15" customFormat="1" ht="70.900000000000006" customHeight="1" x14ac:dyDescent="0.2">
      <c r="A30" s="30" t="s">
        <v>48</v>
      </c>
      <c r="B30" s="11" t="s">
        <v>37</v>
      </c>
      <c r="C30" s="9" t="s">
        <v>38</v>
      </c>
      <c r="D30" s="29" t="s">
        <v>70</v>
      </c>
      <c r="E30" s="29" t="s">
        <v>19</v>
      </c>
      <c r="F30" s="14">
        <f t="shared" si="1"/>
        <v>216.11799999999999</v>
      </c>
      <c r="G30" s="10">
        <v>0</v>
      </c>
      <c r="H30" s="14">
        <v>216.11799999999999</v>
      </c>
      <c r="I30" s="10">
        <v>0</v>
      </c>
      <c r="J30" s="10">
        <v>0</v>
      </c>
      <c r="K30" s="10">
        <v>0</v>
      </c>
    </row>
    <row r="31" spans="1:11" s="15" customFormat="1" ht="63.75" x14ac:dyDescent="0.2">
      <c r="A31" s="35" t="s">
        <v>56</v>
      </c>
      <c r="B31" s="36" t="s">
        <v>76</v>
      </c>
      <c r="C31" s="35" t="s">
        <v>74</v>
      </c>
      <c r="D31" s="29" t="s">
        <v>40</v>
      </c>
      <c r="E31" s="29" t="s">
        <v>19</v>
      </c>
      <c r="F31" s="14">
        <f t="shared" si="1"/>
        <v>11195.530999999999</v>
      </c>
      <c r="G31" s="10"/>
      <c r="H31" s="14">
        <f>5257.958-1169+96.6+7009.973</f>
        <v>11195.530999999999</v>
      </c>
      <c r="I31" s="10"/>
      <c r="J31" s="10"/>
      <c r="K31" s="10"/>
    </row>
    <row r="32" spans="1:11" s="15" customFormat="1" ht="63.75" x14ac:dyDescent="0.2">
      <c r="A32" s="35"/>
      <c r="B32" s="36"/>
      <c r="C32" s="35"/>
      <c r="D32" s="29" t="s">
        <v>50</v>
      </c>
      <c r="E32" s="29" t="s">
        <v>19</v>
      </c>
      <c r="F32" s="14">
        <f t="shared" si="1"/>
        <v>1192.4000000000001</v>
      </c>
      <c r="G32" s="10"/>
      <c r="H32" s="14">
        <f>H34+H35+H36+H37</f>
        <v>1192.4000000000001</v>
      </c>
      <c r="I32" s="10"/>
      <c r="J32" s="10"/>
      <c r="K32" s="10"/>
    </row>
    <row r="33" spans="1:12" s="15" customFormat="1" ht="35.450000000000003" customHeight="1" x14ac:dyDescent="0.2">
      <c r="A33" s="35"/>
      <c r="B33" s="36"/>
      <c r="C33" s="35"/>
      <c r="D33" s="29" t="s">
        <v>55</v>
      </c>
      <c r="E33" s="29"/>
      <c r="F33" s="14"/>
      <c r="G33" s="10"/>
      <c r="H33" s="14"/>
      <c r="I33" s="10"/>
      <c r="J33" s="10"/>
      <c r="K33" s="10"/>
    </row>
    <row r="34" spans="1:12" s="19" customFormat="1" ht="44.45" customHeight="1" x14ac:dyDescent="0.2">
      <c r="A34" s="35"/>
      <c r="B34" s="36"/>
      <c r="C34" s="35"/>
      <c r="D34" s="16" t="s">
        <v>51</v>
      </c>
      <c r="E34" s="16"/>
      <c r="F34" s="17">
        <f t="shared" ref="F34" si="2">G34+H34+I34+J34+K34</f>
        <v>301</v>
      </c>
      <c r="G34" s="18"/>
      <c r="H34" s="17">
        <f>101+200</f>
        <v>301</v>
      </c>
      <c r="I34" s="18"/>
      <c r="J34" s="18"/>
      <c r="K34" s="18"/>
    </row>
    <row r="35" spans="1:12" s="19" customFormat="1" ht="40.15" customHeight="1" x14ac:dyDescent="0.2">
      <c r="A35" s="35"/>
      <c r="B35" s="36"/>
      <c r="C35" s="35"/>
      <c r="D35" s="16" t="s">
        <v>53</v>
      </c>
      <c r="E35" s="16"/>
      <c r="F35" s="17">
        <f t="shared" si="1"/>
        <v>300</v>
      </c>
      <c r="G35" s="18"/>
      <c r="H35" s="17">
        <f>100+200</f>
        <v>300</v>
      </c>
      <c r="I35" s="18"/>
      <c r="J35" s="18"/>
      <c r="K35" s="18"/>
    </row>
    <row r="36" spans="1:12" s="19" customFormat="1" ht="40.15" customHeight="1" x14ac:dyDescent="0.2">
      <c r="A36" s="35"/>
      <c r="B36" s="36"/>
      <c r="C36" s="35"/>
      <c r="D36" s="16" t="s">
        <v>49</v>
      </c>
      <c r="E36" s="16"/>
      <c r="F36" s="17">
        <f t="shared" ref="F36" si="3">G36+H36+I36+J36+K36</f>
        <v>291.39999999999998</v>
      </c>
      <c r="G36" s="18"/>
      <c r="H36" s="17">
        <f>50+200+41.4</f>
        <v>291.39999999999998</v>
      </c>
      <c r="I36" s="18"/>
      <c r="J36" s="18"/>
      <c r="K36" s="18"/>
    </row>
    <row r="37" spans="1:12" s="19" customFormat="1" ht="45" customHeight="1" x14ac:dyDescent="0.2">
      <c r="A37" s="35"/>
      <c r="B37" s="36"/>
      <c r="C37" s="35"/>
      <c r="D37" s="16" t="s">
        <v>52</v>
      </c>
      <c r="E37" s="16"/>
      <c r="F37" s="17">
        <f t="shared" si="1"/>
        <v>300</v>
      </c>
      <c r="G37" s="18"/>
      <c r="H37" s="17">
        <f>50+250</f>
        <v>300</v>
      </c>
      <c r="I37" s="18"/>
      <c r="J37" s="18"/>
      <c r="K37" s="18"/>
    </row>
    <row r="38" spans="1:12" s="19" customFormat="1" ht="113.25" customHeight="1" x14ac:dyDescent="0.2">
      <c r="A38" s="29" t="s">
        <v>63</v>
      </c>
      <c r="B38" s="30" t="s">
        <v>68</v>
      </c>
      <c r="C38" s="30" t="s">
        <v>61</v>
      </c>
      <c r="D38" s="29" t="s">
        <v>57</v>
      </c>
      <c r="E38" s="29" t="s">
        <v>19</v>
      </c>
      <c r="F38" s="14">
        <f t="shared" si="1"/>
        <v>116.5</v>
      </c>
      <c r="G38" s="18"/>
      <c r="H38" s="14">
        <v>116.5</v>
      </c>
      <c r="I38" s="18"/>
      <c r="J38" s="18"/>
      <c r="K38" s="18"/>
    </row>
    <row r="39" spans="1:12" s="19" customFormat="1" ht="113.25" customHeight="1" x14ac:dyDescent="0.2">
      <c r="A39" s="29" t="s">
        <v>75</v>
      </c>
      <c r="B39" s="30" t="s">
        <v>64</v>
      </c>
      <c r="C39" s="30" t="s">
        <v>65</v>
      </c>
      <c r="D39" s="29" t="s">
        <v>39</v>
      </c>
      <c r="E39" s="29" t="s">
        <v>19</v>
      </c>
      <c r="F39" s="14">
        <f>G39+H39+I39+J39+K39</f>
        <v>100</v>
      </c>
      <c r="G39" s="18"/>
      <c r="H39" s="14">
        <v>100</v>
      </c>
      <c r="I39" s="18"/>
      <c r="J39" s="18"/>
      <c r="K39" s="18"/>
    </row>
    <row r="40" spans="1:12" s="15" customFormat="1" ht="20.45" customHeight="1" x14ac:dyDescent="0.2">
      <c r="A40" s="28"/>
      <c r="B40" s="33" t="s">
        <v>15</v>
      </c>
      <c r="C40" s="33"/>
      <c r="D40" s="33"/>
      <c r="E40" s="33"/>
      <c r="F40" s="20">
        <f>F9+F10+F11+F12+F13+F14+F16+F17+F18+F19+F20+F21+F22+F23+F24+F25+F27+F28+F29+F30+F31+F32+F26+F38+F39</f>
        <v>49901.432680000005</v>
      </c>
      <c r="G40" s="27">
        <f>G9+G10+G11+G12+G13+G14+G16+G17+G18+G19+G20+G21+G22+G23+G24+G25+G27+G28+G29+G30+G31+G32+G26+G38+G39</f>
        <v>1350</v>
      </c>
      <c r="H40" s="20">
        <f t="shared" ref="H40:K40" si="4">H9+H10+H11+H12+H13+H14+H16+H17+H18+H19+H20+H21+H22+H23+H24+H25+H27+H28+H29+H30+H31+H32+H26+H38+H39</f>
        <v>44601.432679999998</v>
      </c>
      <c r="I40" s="27">
        <f t="shared" si="4"/>
        <v>1350</v>
      </c>
      <c r="J40" s="27">
        <f t="shared" si="4"/>
        <v>1250</v>
      </c>
      <c r="K40" s="27">
        <f t="shared" si="4"/>
        <v>1350</v>
      </c>
      <c r="L40" s="21"/>
    </row>
    <row r="42" spans="1:12" s="22" customFormat="1" ht="15.75" x14ac:dyDescent="0.25">
      <c r="B42" s="22" t="s">
        <v>79</v>
      </c>
      <c r="G42" s="22" t="s">
        <v>80</v>
      </c>
    </row>
    <row r="50" spans="5:11" ht="15.75" x14ac:dyDescent="0.25">
      <c r="E50" s="26"/>
      <c r="F50" s="32"/>
      <c r="G50" s="25"/>
      <c r="H50" s="32"/>
      <c r="I50" s="25"/>
      <c r="J50" s="25"/>
      <c r="K50" s="25"/>
    </row>
    <row r="51" spans="5:11" ht="15.75" x14ac:dyDescent="0.25">
      <c r="E51" s="26"/>
      <c r="F51" s="25"/>
      <c r="G51" s="25"/>
      <c r="H51" s="25"/>
      <c r="I51" s="25"/>
      <c r="J51" s="25"/>
      <c r="K51" s="25"/>
    </row>
    <row r="52" spans="5:11" ht="15.75" x14ac:dyDescent="0.25">
      <c r="E52" s="26"/>
      <c r="F52" s="25"/>
      <c r="G52" s="25"/>
      <c r="H52" s="25"/>
      <c r="I52" s="25"/>
      <c r="J52" s="25"/>
      <c r="K52" s="25"/>
    </row>
    <row r="53" spans="5:11" ht="15.75" x14ac:dyDescent="0.25">
      <c r="E53" s="26"/>
      <c r="F53" s="25"/>
      <c r="G53" s="25"/>
      <c r="H53" s="25"/>
      <c r="I53" s="25"/>
      <c r="J53" s="25"/>
      <c r="K53" s="25"/>
    </row>
    <row r="54" spans="5:11" ht="15.75" x14ac:dyDescent="0.25">
      <c r="E54" s="26"/>
      <c r="F54" s="25"/>
      <c r="G54" s="25"/>
      <c r="H54" s="31"/>
      <c r="I54" s="25"/>
      <c r="J54" s="25"/>
      <c r="K54" s="25"/>
    </row>
    <row r="61" spans="5:11" ht="33.75" x14ac:dyDescent="0.5">
      <c r="H61" s="23"/>
    </row>
    <row r="62" spans="5:11" ht="33.75" x14ac:dyDescent="0.5">
      <c r="H62" s="23"/>
    </row>
    <row r="63" spans="5:11" ht="45.75" customHeight="1" x14ac:dyDescent="0.5">
      <c r="H63" s="23"/>
    </row>
    <row r="64" spans="5:11" ht="33.75" x14ac:dyDescent="0.5">
      <c r="H64" s="23"/>
    </row>
    <row r="65" spans="8:8" ht="33.75" x14ac:dyDescent="0.5">
      <c r="H65" s="23"/>
    </row>
  </sheetData>
  <mergeCells count="23">
    <mergeCell ref="B40:E40"/>
    <mergeCell ref="C17:C19"/>
    <mergeCell ref="E16:E19"/>
    <mergeCell ref="A31:A37"/>
    <mergeCell ref="B31:B37"/>
    <mergeCell ref="C31:C37"/>
    <mergeCell ref="A16:A23"/>
    <mergeCell ref="B16:B23"/>
    <mergeCell ref="A24:A26"/>
    <mergeCell ref="B24:B26"/>
    <mergeCell ref="A6:A7"/>
    <mergeCell ref="A4:K4"/>
    <mergeCell ref="F15:K15"/>
    <mergeCell ref="B6:B7"/>
    <mergeCell ref="C6:C7"/>
    <mergeCell ref="D6:D7"/>
    <mergeCell ref="E6:E7"/>
    <mergeCell ref="F6:F7"/>
    <mergeCell ref="G6:K6"/>
    <mergeCell ref="A9:A13"/>
    <mergeCell ref="B9:B13"/>
    <mergeCell ref="E9:E13"/>
    <mergeCell ref="D9:D13"/>
  </mergeCells>
  <pageMargins left="0.19685039370078741" right="0.19685039370078741" top="0.19685039370078741" bottom="0.19685039370078741" header="0.19685039370078741" footer="0.19685039370078741"/>
  <pageSetup paperSize="9" scale="74" fitToHeight="6" orientation="landscape" r:id="rId1"/>
  <rowBreaks count="4" manualBreakCount="4">
    <brk id="15" max="10" man="1"/>
    <brk id="23" max="10" man="1"/>
    <brk id="27" max="10" man="1"/>
    <brk id="3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User</cp:lastModifiedBy>
  <cp:lastPrinted>2022-11-07T06:47:05Z</cp:lastPrinted>
  <dcterms:created xsi:type="dcterms:W3CDTF">2022-01-28T07:03:37Z</dcterms:created>
  <dcterms:modified xsi:type="dcterms:W3CDTF">2022-11-09T15:27:52Z</dcterms:modified>
</cp:coreProperties>
</file>