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70\Common\Temna\2026\РОЗПОРЯДЖЕННЯ 2026\6-ЧЕРВЕНЬ (163-187)\186\"/>
    </mc:Choice>
  </mc:AlternateContent>
  <xr:revisionPtr revIDLastSave="0" documentId="13_ncr:1_{66C7329B-68EF-4345-BAFC-8D5E0795ED86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дод 1 доходи" sheetId="20" r:id="rId1"/>
    <sheet name="Дод 2 Фін" sheetId="24" r:id="rId2"/>
    <sheet name="дод 3 видатки" sheetId="22" r:id="rId3"/>
    <sheet name="дод 4 трансф" sheetId="23" r:id="rId4"/>
    <sheet name="дод 5 Інвест" sheetId="26" r:id="rId5"/>
  </sheets>
  <definedNames>
    <definedName name="Z_39F5A461_57E4_11D9_9EE7_0002B31CD0A9_.wvu.PrintArea" localSheetId="0" hidden="1">'дод 1 доходи'!$A$1:$F$12</definedName>
    <definedName name="Z_3A0F5786_DD89_4CC0_B609_902CBD2A88D0_.wvu.PrintArea" localSheetId="0" hidden="1">'дод 1 доходи'!$A$1:$F$12</definedName>
    <definedName name="Z_44195939_FF8E_42E2_8003_8D5D0D47E574_.wvu.Rows" localSheetId="0" hidden="1">'дод 1 доходи'!$7:$11</definedName>
    <definedName name="Z_C02E931C_E2B6_44D6_B9B6_45895A12EB36_.wvu.Rows" localSheetId="0" hidden="1">'дод 1 доходи'!#REF!,'дод 1 доходи'!#REF!</definedName>
    <definedName name="_xlnm.Print_Titles" localSheetId="0">'дод 1 доходи'!$5:$5</definedName>
    <definedName name="_xlnm.Print_Titles" localSheetId="2">'дод 3 видатки'!$8:$12</definedName>
    <definedName name="_xlnm.Print_Area" localSheetId="0">'дод 1 доходи'!$A$1:$F$20</definedName>
    <definedName name="_xlnm.Print_Area" localSheetId="2">'дод 3 видатки'!$A$1:$P$20</definedName>
  </definedNames>
  <calcPr calcId="191029"/>
  <customWorkbookViews>
    <customWorkbookView name="PC - Личное представление" guid="{44195939-FF8E-42E2-8003-8D5D0D47E574}" mergeInterval="0" personalView="1" maximized="1" windowWidth="1276" windowHeight="782" activeSheetId="3"/>
    <customWorkbookView name="1 - Личное представление" guid="{CB8B9A01-6A6F-4CBA-9FB9-1B7501FD2FAE}" mergeInterval="0" personalView="1" maximized="1" windowWidth="1004" windowHeight="556" activeSheetId="4"/>
    <customWorkbookView name="Illichevsk - Личное представление" guid="{C4239800-57E3-11D9-B162-00018002F0A4}" mergeInterval="0" personalView="1" maximized="1" windowWidth="796" windowHeight="438" activeSheetId="7"/>
    <customWorkbookView name="BUDJ_SEC - Личное представление" guid="{39F5A461-57E4-11D9-9EE7-0002B31CD0A9}" mergeInterval="0" personalView="1" maximized="1" windowWidth="1020" windowHeight="606" activeSheetId="2"/>
    <customWorkbookView name="Администратор - Личное представление" guid="{3A0F5786-DD89-4CC0-B609-902CBD2A88D0}" mergeInterval="0" personalView="1" maximized="1" windowWidth="1020" windowHeight="578" activeSheetId="7"/>
    <customWorkbookView name="Юлія - Личное представление" guid="{C02E931C-E2B6-44D6-B9B6-45895A12EB36}" mergeInterval="0" personalView="1" maximized="1" windowWidth="1012" windowHeight="561" activeSheetId="6"/>
    <customWorkbookView name="Otdel doxodov - Личное представление" guid="{AFA85C7D-201A-44E2-9FEF-FB09D8FA14DB}" mergeInterval="0" personalView="1" maximized="1" windowWidth="1276" windowHeight="848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26" l="1"/>
  <c r="O16" i="26"/>
  <c r="P16" i="26"/>
  <c r="S16" i="26"/>
  <c r="T16" i="26"/>
  <c r="K15" i="26"/>
  <c r="I15" i="26"/>
  <c r="T14" i="26"/>
  <c r="S14" i="26"/>
  <c r="R14" i="26"/>
  <c r="R16" i="26" s="1"/>
  <c r="Q14" i="26"/>
  <c r="Q16" i="26" s="1"/>
  <c r="P14" i="26"/>
  <c r="O14" i="26"/>
  <c r="N14" i="26"/>
  <c r="N16" i="26" s="1"/>
  <c r="M14" i="26"/>
  <c r="M16" i="26" s="1"/>
  <c r="L14" i="26"/>
  <c r="I14" i="26" l="1"/>
  <c r="I16" i="26" s="1"/>
  <c r="J14" i="26"/>
  <c r="J16" i="26" s="1"/>
  <c r="K14" i="26"/>
  <c r="K16" i="26" s="1"/>
  <c r="H14" i="26"/>
  <c r="H16" i="26" s="1"/>
  <c r="J15" i="22" l="1"/>
  <c r="L14" i="22"/>
  <c r="M14" i="22"/>
  <c r="N14" i="22"/>
  <c r="O14" i="22"/>
  <c r="K14" i="22"/>
  <c r="G14" i="22"/>
  <c r="H14" i="22"/>
  <c r="I14" i="22"/>
  <c r="F14" i="22"/>
  <c r="D13" i="20" l="1"/>
  <c r="C17" i="24" l="1"/>
  <c r="C18" i="24"/>
  <c r="F26" i="24" l="1"/>
  <c r="E26" i="24"/>
  <c r="D26" i="24"/>
  <c r="F25" i="24"/>
  <c r="E25" i="24"/>
  <c r="D25" i="24"/>
  <c r="F24" i="24"/>
  <c r="E24" i="24"/>
  <c r="D24" i="24"/>
  <c r="E23" i="24" l="1"/>
  <c r="E22" i="24" s="1"/>
  <c r="E27" i="24" s="1"/>
  <c r="C25" i="24"/>
  <c r="C26" i="24"/>
  <c r="F23" i="24"/>
  <c r="F22" i="24" s="1"/>
  <c r="F27" i="24" s="1"/>
  <c r="C24" i="24"/>
  <c r="D23" i="24"/>
  <c r="F16" i="24"/>
  <c r="F15" i="24" s="1"/>
  <c r="C19" i="24"/>
  <c r="D16" i="24"/>
  <c r="E16" i="24"/>
  <c r="E15" i="24" s="1"/>
  <c r="D15" i="24" l="1"/>
  <c r="C16" i="24"/>
  <c r="D22" i="24"/>
  <c r="C23" i="24"/>
  <c r="E20" i="24"/>
  <c r="E13" i="24"/>
  <c r="F13" i="24"/>
  <c r="F20" i="24"/>
  <c r="C22" i="24" l="1"/>
  <c r="C27" i="24" s="1"/>
  <c r="D27" i="24"/>
  <c r="D20" i="24"/>
  <c r="C15" i="24"/>
  <c r="D13" i="24"/>
  <c r="C13" i="24" l="1"/>
  <c r="C20" i="24"/>
  <c r="D16" i="23" l="1"/>
  <c r="D19" i="23" s="1"/>
  <c r="C14" i="20"/>
  <c r="K13" i="22" l="1"/>
  <c r="K16" i="22" s="1"/>
  <c r="L13" i="22"/>
  <c r="L16" i="22" s="1"/>
  <c r="M13" i="22"/>
  <c r="M16" i="22" s="1"/>
  <c r="N13" i="22"/>
  <c r="N16" i="22" s="1"/>
  <c r="O13" i="22"/>
  <c r="O16" i="22" s="1"/>
  <c r="G13" i="22"/>
  <c r="G16" i="22" s="1"/>
  <c r="H13" i="22"/>
  <c r="H16" i="22" s="1"/>
  <c r="I13" i="22"/>
  <c r="I16" i="22" s="1"/>
  <c r="C13" i="20"/>
  <c r="J14" i="22" l="1"/>
  <c r="J13" i="22" s="1"/>
  <c r="J16" i="22" s="1"/>
  <c r="D12" i="20"/>
  <c r="E14" i="22" l="1"/>
  <c r="P14" i="22" s="1"/>
  <c r="F13" i="22" l="1"/>
  <c r="F16" i="22" s="1"/>
  <c r="E13" i="22" l="1"/>
  <c r="E16" i="22" s="1"/>
  <c r="P13" i="22" l="1"/>
  <c r="P15" i="22"/>
  <c r="D18" i="23" l="1"/>
  <c r="C12" i="20" l="1"/>
  <c r="D11" i="20" l="1"/>
  <c r="D15" i="20" s="1"/>
  <c r="P16" i="22" l="1"/>
  <c r="C11" i="20"/>
  <c r="C15" i="20" s="1"/>
</calcChain>
</file>

<file path=xl/sharedStrings.xml><?xml version="1.0" encoding="utf-8"?>
<sst xmlns="http://schemas.openxmlformats.org/spreadsheetml/2006/main" count="166" uniqueCount="114">
  <si>
    <t>Загальний фонд</t>
  </si>
  <si>
    <t>Спеціальний фонд</t>
  </si>
  <si>
    <t>Код</t>
  </si>
  <si>
    <t xml:space="preserve">Офіційні трансферти </t>
  </si>
  <si>
    <t>Додаток 1</t>
  </si>
  <si>
    <t>РАЗОМ ДОХОДІВ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</si>
  <si>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</si>
  <si>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</si>
  <si>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</si>
  <si>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</si>
  <si>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до розпорядження міського голови</t>
  </si>
  <si>
    <t>грн.</t>
  </si>
  <si>
    <t>Код Функціональної класифікації видатків та кредитування бюджету</t>
  </si>
  <si>
    <t>з них</t>
  </si>
  <si>
    <t>(код бюджету)</t>
  </si>
  <si>
    <t>грн</t>
  </si>
  <si>
    <t>РАЗОМ</t>
  </si>
  <si>
    <t>видатки споживання</t>
  </si>
  <si>
    <t>видатки розвитку</t>
  </si>
  <si>
    <t>комунальні послуги та енергоносії</t>
  </si>
  <si>
    <t xml:space="preserve">Від органів державного управління </t>
  </si>
  <si>
    <t>Начальник фінансового управління</t>
  </si>
  <si>
    <t>Ольга ЯКОВЕНКО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</si>
  <si>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</si>
  <si>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</si>
  <si>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</si>
  <si>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оплата праці і нарахування на заробітну плату</t>
  </si>
  <si>
    <t>1558900000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</si>
  <si>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</si>
  <si>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</si>
  <si>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</si>
  <si>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X</t>
  </si>
  <si>
    <t xml:space="preserve">УСЬОГО за розділом І, у тому числі: </t>
  </si>
  <si>
    <t>загальний фонд</t>
  </si>
  <si>
    <t>Начальник фінансового управління                                                Ольга ЯКОВЕНКО</t>
  </si>
  <si>
    <t xml:space="preserve">                                                                   до розпорядження міського голови</t>
  </si>
  <si>
    <t>ЗМІНИ</t>
  </si>
  <si>
    <t xml:space="preserve">      1. Зміни до показників міжбюджетних трансфертів з інших бюджетів</t>
  </si>
  <si>
    <t>Додаток 2</t>
  </si>
  <si>
    <t>спеціальний фонд</t>
  </si>
  <si>
    <t>ЗМІНИ
 до річних обсягів міжбюджетних трансфертів за доходами бюджету Чорноморської  міської територіальної громади на 2026 рік</t>
  </si>
  <si>
    <t xml:space="preserve">ЗМІНИ
</t>
  </si>
  <si>
    <t xml:space="preserve">до розподілу  видатків бюджету Чорноморської міської територіальної громади на 2026 рік  </t>
  </si>
  <si>
    <t/>
  </si>
  <si>
    <t>до міжбюджетних трансфертів бюджету Чорноморської міської територіальної громади  на 2026 рік</t>
  </si>
  <si>
    <t>І. Трансферти до загального фонду бюджету</t>
  </si>
  <si>
    <t>Найменування згідно з Класифікацією фінансування бюджету</t>
  </si>
  <si>
    <t>Дефіцит(-)/Профіцит(+)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</si>
  <si>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</si>
  <si>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</si>
  <si>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</si>
  <si>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</si>
  <si>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</si>
  <si>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</si>
  <si>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</si>
  <si>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</si>
  <si>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</si>
  <si>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</si>
  <si>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</si>
  <si>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</si>
  <si>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</si>
  <si>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</si>
  <si>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</si>
  <si>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</si>
  <si>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</si>
  <si>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</si>
  <si>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 xml:space="preserve">        Начальник фінансового управління                                                                      Ольга ЯКОВЕНКО</t>
  </si>
  <si>
    <t>Додаток 3</t>
  </si>
  <si>
    <t xml:space="preserve">                                                                   Додаток 4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</si>
  <si>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</si>
  <si>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</si>
  <si>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Додаток 5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</si>
  <si>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</si>
  <si>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</si>
  <si>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</si>
  <si>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</si>
  <si>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</si>
  <si>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</si>
  <si>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</si>
  <si>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</si>
  <si>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Обласний бюджет Одеської області</t>
  </si>
  <si>
    <t>41053900</t>
  </si>
  <si>
    <t>бюджету Чорноморської міської територіальної громади</t>
  </si>
  <si>
    <t>у 2026 році</t>
  </si>
  <si>
    <t>№ з/п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</si>
  <si>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</si>
  <si>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</si>
  <si>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</si>
  <si>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</si>
  <si>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</si>
  <si>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</si>
  <si>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</si>
  <si>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</si>
  <si>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у тому числі за рахунок:</t>
  </si>
  <si>
    <t>коштів місцевого бюджету</t>
  </si>
  <si>
    <t>Доходи СФ (БР) / 24170000</t>
  </si>
  <si>
    <t>Доходи СФ (БР) / 33010100</t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</si>
  <si>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</si>
  <si>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</si>
  <si>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</si>
  <si>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</si>
  <si>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1.</t>
  </si>
  <si>
    <t>1.1.</t>
  </si>
  <si>
    <t>Муніципальна інфраструктура та послуги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</si>
  <si>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</si>
  <si>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DREAM-UA-130326-96D9CD0C</t>
  </si>
  <si>
    <t>УСЬОГО</t>
  </si>
  <si>
    <t xml:space="preserve"> до фінансування бюджету Чорноморської міської територіальної громади  на 2026 рік</t>
  </si>
  <si>
    <t>до обсягів публічних інвестицій у розрізі публічних інвестиційних проєктів та програм публічних інвестицій</t>
  </si>
  <si>
    <t xml:space="preserve">від  29.06.2026  №  186             </t>
  </si>
  <si>
    <t xml:space="preserve">                                                                   від 29.06.2026  № 186</t>
  </si>
  <si>
    <t xml:space="preserve">від  29.06.2026  №  186  </t>
  </si>
  <si>
    <t xml:space="preserve">від  29.06.2026  №  186 </t>
  </si>
  <si>
    <t>Реконструкція напірного каналізаційного колектора за адресою: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</si>
</sst>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"/>
    <numFmt numFmtId="165" formatCode="#,##0_ ;\-#,##0\ "/>
    <numFmt numFmtId="166" formatCode="#,##0.00;\-#,##0.00;#,&quot;-&quot;"/>
    <numFmt numFmtId="167" formatCode="#,##0.00_ ;\-#,##0.00\ "/>
    <numFmt numFmtId="168" formatCode="#,##0;\-#,##0;#,&quot;-&quot;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53"/>
      <name val="Times New Roman"/>
      <family val="1"/>
      <charset val="204"/>
    </font>
    <font>
      <sz val="12"/>
      <color indexed="53"/>
      <name val="Times New Roman"/>
      <family val="1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u/>
      <sz val="12"/>
      <color indexed="12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FF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11" fillId="0" borderId="0"/>
    <xf numFmtId="0" fontId="20" fillId="0" borderId="0"/>
    <xf numFmtId="0" fontId="24" fillId="0" borderId="0"/>
    <xf numFmtId="0" fontId="2" fillId="0" borderId="0"/>
    <xf numFmtId="0" fontId="1" fillId="0" borderId="0"/>
    <xf numFmtId="0" fontId="27" fillId="0" borderId="0"/>
    <xf numFmtId="0" fontId="24" fillId="0" borderId="0"/>
  </cellStyleXfs>
  <cellXfs count="181">
    <xf numFmtId="0" fontId="0" fillId="0" borderId="0" xfId="0"/>
    <xf numFmtId="0" fontId="6" fillId="0" borderId="0" xfId="0" applyFont="1"/>
    <xf numFmtId="0" fontId="9" fillId="0" borderId="0" xfId="0" applyFont="1" applyAlignment="1">
      <alignment horizontal="justify"/>
    </xf>
    <xf numFmtId="0" fontId="10" fillId="0" borderId="0" xfId="0" applyFont="1"/>
    <xf numFmtId="0" fontId="6" fillId="0" borderId="0" xfId="0" applyFont="1" applyAlignment="1">
      <alignment horizontal="right"/>
    </xf>
    <xf numFmtId="0" fontId="12" fillId="2" borderId="0" xfId="0" applyFont="1" applyFill="1"/>
    <xf numFmtId="0" fontId="6" fillId="2" borderId="0" xfId="0" applyFont="1" applyFill="1"/>
    <xf numFmtId="49" fontId="6" fillId="2" borderId="0" xfId="0" applyNumberFormat="1" applyFont="1" applyFill="1"/>
    <xf numFmtId="164" fontId="6" fillId="2" borderId="0" xfId="0" applyNumberFormat="1" applyFont="1" applyFill="1"/>
    <xf numFmtId="0" fontId="10" fillId="2" borderId="0" xfId="0" applyFont="1" applyFill="1"/>
    <xf numFmtId="49" fontId="7" fillId="2" borderId="0" xfId="0" applyNumberFormat="1" applyFont="1" applyFill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8" fillId="0" borderId="0" xfId="0" applyFont="1" applyAlignment="1">
      <alignment horizontal="justify"/>
    </xf>
    <xf numFmtId="0" fontId="16" fillId="0" borderId="0" xfId="0" applyFont="1"/>
    <xf numFmtId="0" fontId="15" fillId="0" borderId="0" xfId="0" applyFont="1" applyAlignment="1">
      <alignment horizontal="justify"/>
    </xf>
    <xf numFmtId="0" fontId="13" fillId="0" borderId="0" xfId="1" applyFont="1" applyAlignment="1" applyProtection="1">
      <alignment horizontal="center"/>
    </xf>
    <xf numFmtId="0" fontId="13" fillId="0" borderId="0" xfId="1" applyFont="1" applyAlignment="1" applyProtection="1">
      <alignment horizontal="left"/>
    </xf>
    <xf numFmtId="0" fontId="6" fillId="0" borderId="4" xfId="1" applyFont="1" applyBorder="1" applyAlignment="1" applyProtection="1">
      <alignment horizontal="left"/>
    </xf>
    <xf numFmtId="3" fontId="10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18" fillId="0" borderId="0" xfId="1" applyFont="1" applyAlignment="1" applyProtection="1"/>
    <xf numFmtId="0" fontId="8" fillId="0" borderId="0" xfId="0" applyFont="1"/>
    <xf numFmtId="0" fontId="6" fillId="0" borderId="0" xfId="0" applyFont="1" applyAlignment="1">
      <alignment horizontal="left"/>
    </xf>
    <xf numFmtId="4" fontId="13" fillId="0" borderId="1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49" fontId="7" fillId="2" borderId="1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10" fillId="0" borderId="0" xfId="0" applyNumberFormat="1" applyFont="1"/>
    <xf numFmtId="0" fontId="7" fillId="2" borderId="0" xfId="0" applyFont="1" applyFill="1" applyAlignment="1">
      <alignment horizontal="center" vertical="center"/>
    </xf>
    <xf numFmtId="4" fontId="7" fillId="2" borderId="0" xfId="4" applyNumberFormat="1" applyFont="1" applyFill="1" applyAlignment="1">
      <alignment horizontal="center" vertical="center"/>
    </xf>
    <xf numFmtId="4" fontId="7" fillId="2" borderId="0" xfId="4" applyNumberFormat="1" applyFont="1" applyFill="1" applyAlignment="1">
      <alignment horizontal="center" vertical="center" wrapText="1"/>
    </xf>
    <xf numFmtId="0" fontId="16" fillId="2" borderId="0" xfId="0" applyFont="1" applyFill="1"/>
    <xf numFmtId="0" fontId="25" fillId="2" borderId="0" xfId="6" applyFont="1" applyFill="1"/>
    <xf numFmtId="0" fontId="22" fillId="2" borderId="0" xfId="0" applyFont="1" applyFill="1"/>
    <xf numFmtId="0" fontId="16" fillId="2" borderId="0" xfId="0" applyFont="1" applyFill="1" applyAlignment="1">
      <alignment horizontal="right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22" fillId="2" borderId="7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165" fontId="23" fillId="2" borderId="6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centerContinuous" vertical="center"/>
    </xf>
    <xf numFmtId="165" fontId="23" fillId="2" borderId="6" xfId="0" applyNumberFormat="1" applyFont="1" applyFill="1" applyBorder="1" applyAlignment="1">
      <alignment horizontal="center"/>
    </xf>
    <xf numFmtId="4" fontId="13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vertical="center" wrapText="1"/>
    </xf>
    <xf numFmtId="49" fontId="16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6" fillId="2" borderId="0" xfId="0" quotePrefix="1" applyFont="1" applyFill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quotePrefix="1" applyFont="1" applyFill="1" applyBorder="1" applyAlignment="1">
      <alignment vertical="center" wrapText="1"/>
    </xf>
    <xf numFmtId="3" fontId="7" fillId="2" borderId="1" xfId="4" applyNumberFormat="1" applyFont="1" applyFill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3" fontId="7" fillId="2" borderId="1" xfId="4" applyNumberFormat="1" applyFont="1" applyFill="1" applyBorder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 wrapText="1"/>
    </xf>
    <xf numFmtId="4" fontId="6" fillId="2" borderId="0" xfId="0" applyNumberFormat="1" applyFont="1" applyFill="1" applyAlignment="1">
      <alignment vertical="center"/>
    </xf>
    <xf numFmtId="3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0" xfId="10" applyFont="1" applyFill="1"/>
    <xf numFmtId="0" fontId="26" fillId="2" borderId="0" xfId="10" quotePrefix="1" applyFont="1" applyFill="1" applyAlignment="1">
      <alignment horizontal="left"/>
    </xf>
    <xf numFmtId="0" fontId="16" fillId="2" borderId="0" xfId="10" applyFont="1" applyFill="1" applyAlignment="1">
      <alignment horizontal="right"/>
    </xf>
    <xf numFmtId="0" fontId="22" fillId="2" borderId="0" xfId="10" applyFont="1" applyFill="1"/>
    <xf numFmtId="0" fontId="22" fillId="2" borderId="1" xfId="10" applyFont="1" applyFill="1" applyBorder="1" applyAlignment="1">
      <alignment horizontal="center" vertical="center" wrapText="1"/>
    </xf>
    <xf numFmtId="166" fontId="28" fillId="2" borderId="1" xfId="10" applyNumberFormat="1" applyFont="1" applyFill="1" applyBorder="1" applyAlignment="1">
      <alignment horizontal="center" vertical="center" wrapText="1"/>
    </xf>
    <xf numFmtId="0" fontId="28" fillId="2" borderId="0" xfId="10" applyFont="1" applyFill="1"/>
    <xf numFmtId="0" fontId="23" fillId="2" borderId="1" xfId="10" applyFont="1" applyFill="1" applyBorder="1" applyAlignment="1">
      <alignment vertical="center"/>
    </xf>
    <xf numFmtId="0" fontId="23" fillId="2" borderId="1" xfId="10" applyFont="1" applyFill="1" applyBorder="1" applyAlignment="1">
      <alignment vertical="center" wrapText="1"/>
    </xf>
    <xf numFmtId="166" fontId="23" fillId="2" borderId="1" xfId="10" applyNumberFormat="1" applyFont="1" applyFill="1" applyBorder="1" applyAlignment="1">
      <alignment horizontal="right" vertical="center"/>
    </xf>
    <xf numFmtId="0" fontId="16" fillId="2" borderId="1" xfId="10" applyFont="1" applyFill="1" applyBorder="1" applyAlignment="1">
      <alignment vertical="center"/>
    </xf>
    <xf numFmtId="0" fontId="16" fillId="2" borderId="1" xfId="10" applyFont="1" applyFill="1" applyBorder="1" applyAlignment="1">
      <alignment vertical="center" wrapText="1"/>
    </xf>
    <xf numFmtId="166" fontId="16" fillId="2" borderId="1" xfId="10" applyNumberFormat="1" applyFont="1" applyFill="1" applyBorder="1" applyAlignment="1">
      <alignment horizontal="right" vertical="center"/>
    </xf>
    <xf numFmtId="167" fontId="16" fillId="2" borderId="0" xfId="10" applyNumberFormat="1" applyFont="1" applyFill="1"/>
    <xf numFmtId="0" fontId="16" fillId="2" borderId="1" xfId="10" applyFont="1" applyFill="1" applyBorder="1" applyAlignment="1">
      <alignment horizontal="left" vertical="center"/>
    </xf>
    <xf numFmtId="0" fontId="23" fillId="2" borderId="1" xfId="10" applyFont="1" applyFill="1" applyBorder="1" applyAlignment="1">
      <alignment horizontal="center"/>
    </xf>
    <xf numFmtId="0" fontId="23" fillId="2" borderId="1" xfId="10" applyFont="1" applyFill="1" applyBorder="1"/>
    <xf numFmtId="166" fontId="23" fillId="2" borderId="1" xfId="10" applyNumberFormat="1" applyFont="1" applyFill="1" applyBorder="1" applyAlignment="1">
      <alignment horizontal="right"/>
    </xf>
    <xf numFmtId="168" fontId="16" fillId="2" borderId="1" xfId="10" applyNumberFormat="1" applyFont="1" applyFill="1" applyBorder="1" applyAlignment="1">
      <alignment horizontal="right" vertical="center"/>
    </xf>
    <xf numFmtId="0" fontId="23" fillId="0" borderId="1" xfId="0" quotePrefix="1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vertical="center" wrapText="1"/>
    </xf>
    <xf numFmtId="0" fontId="23" fillId="2" borderId="5" xfId="0" applyFont="1" applyFill="1" applyBorder="1" applyAlignment="1">
      <alignment horizontal="center" vertical="center"/>
    </xf>
    <xf numFmtId="0" fontId="16" fillId="3" borderId="0" xfId="0" applyFont="1" applyFill="1"/>
    <xf numFmtId="0" fontId="29" fillId="0" borderId="0" xfId="0" applyFont="1" applyAlignment="1">
      <alignment horizontal="center" vertical="center"/>
    </xf>
    <xf numFmtId="0" fontId="26" fillId="0" borderId="0" xfId="0" quotePrefix="1" applyFont="1" applyAlignment="1">
      <alignment horizontal="center"/>
    </xf>
    <xf numFmtId="0" fontId="29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6" fillId="0" borderId="1" xfId="7" applyFont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/>
    </xf>
    <xf numFmtId="3" fontId="23" fillId="0" borderId="1" xfId="0" applyNumberFormat="1" applyFont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3" fontId="23" fillId="2" borderId="1" xfId="0" applyNumberFormat="1" applyFont="1" applyFill="1" applyBorder="1" applyAlignment="1">
      <alignment horizontal="center" vertical="center"/>
    </xf>
    <xf numFmtId="168" fontId="28" fillId="2" borderId="1" xfId="10" applyNumberFormat="1" applyFont="1" applyFill="1" applyBorder="1" applyAlignment="1">
      <alignment horizontal="center" vertical="center" wrapText="1"/>
    </xf>
    <xf numFmtId="168" fontId="23" fillId="2" borderId="1" xfId="10" applyNumberFormat="1" applyFont="1" applyFill="1" applyBorder="1" applyAlignment="1">
      <alignment horizontal="right" vertical="center"/>
    </xf>
    <xf numFmtId="168" fontId="23" fillId="2" borderId="1" xfId="10" applyNumberFormat="1" applyFont="1" applyFill="1" applyBorder="1" applyAlignment="1">
      <alignment horizontal="right"/>
    </xf>
    <xf numFmtId="3" fontId="7" fillId="2" borderId="0" xfId="4" applyNumberFormat="1" applyFont="1" applyFill="1" applyAlignment="1">
      <alignment horizontal="center" vertical="center"/>
    </xf>
    <xf numFmtId="0" fontId="17" fillId="0" borderId="0" xfId="0" applyFont="1" applyAlignment="1">
      <alignment horizontal="left"/>
    </xf>
    <xf numFmtId="0" fontId="13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2" borderId="1" xfId="10" applyFont="1" applyFill="1" applyBorder="1" applyAlignment="1">
      <alignment horizontal="center" vertical="center" wrapText="1"/>
    </xf>
    <xf numFmtId="0" fontId="23" fillId="2" borderId="5" xfId="10" applyFont="1" applyFill="1" applyBorder="1" applyAlignment="1">
      <alignment horizontal="center" vertical="center"/>
    </xf>
    <xf numFmtId="0" fontId="16" fillId="2" borderId="9" xfId="10" applyFont="1" applyFill="1" applyBorder="1"/>
    <xf numFmtId="0" fontId="16" fillId="2" borderId="6" xfId="10" applyFont="1" applyFill="1" applyBorder="1"/>
    <xf numFmtId="0" fontId="16" fillId="2" borderId="0" xfId="10" applyFont="1" applyFill="1" applyAlignment="1">
      <alignment horizontal="left" vertical="center" wrapText="1"/>
    </xf>
    <xf numFmtId="0" fontId="16" fillId="2" borderId="0" xfId="10" applyFont="1" applyFill="1" applyAlignment="1">
      <alignment horizontal="left" vertical="center"/>
    </xf>
    <xf numFmtId="0" fontId="23" fillId="2" borderId="0" xfId="10" applyFont="1" applyFill="1" applyAlignment="1">
      <alignment horizontal="center"/>
    </xf>
    <xf numFmtId="0" fontId="16" fillId="2" borderId="0" xfId="10" applyFont="1" applyFill="1" applyAlignment="1">
      <alignment horizontal="center"/>
    </xf>
    <xf numFmtId="0" fontId="22" fillId="2" borderId="1" xfId="1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top"/>
    </xf>
    <xf numFmtId="49" fontId="6" fillId="2" borderId="0" xfId="0" applyNumberFormat="1" applyFont="1" applyFill="1" applyAlignment="1">
      <alignment horizontal="left" vertical="top"/>
    </xf>
    <xf numFmtId="0" fontId="21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3" fillId="2" borderId="0" xfId="1" applyFont="1" applyFill="1" applyAlignment="1" applyProtection="1">
      <alignment horizontal="left"/>
    </xf>
    <xf numFmtId="0" fontId="16" fillId="2" borderId="0" xfId="0" applyFont="1" applyFill="1" applyAlignment="1">
      <alignment horizontal="center"/>
    </xf>
    <xf numFmtId="0" fontId="23" fillId="2" borderId="0" xfId="6" applyFont="1" applyFill="1" applyAlignment="1">
      <alignment horizontal="center"/>
    </xf>
    <xf numFmtId="0" fontId="26" fillId="2" borderId="0" xfId="0" quotePrefix="1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left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5" fillId="2" borderId="0" xfId="6" applyFont="1" applyFill="1" applyAlignment="1">
      <alignment horizontal="left" wrapText="1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</cellXfs>
  <cellStyles count="11">
    <cellStyle name="Гіперпосилання" xfId="1" builtinId="8"/>
    <cellStyle name="Звичайний" xfId="0" builtinId="0"/>
    <cellStyle name="Звичайний 2" xfId="7" xr:uid="{00000000-0005-0000-0000-000002000000}"/>
    <cellStyle name="Звичайний 2 2" xfId="8" xr:uid="{00000000-0005-0000-0000-000003000000}"/>
    <cellStyle name="Звичайний 3" xfId="10" xr:uid="{00000000-0005-0000-0000-000004000000}"/>
    <cellStyle name="Обычный 2" xfId="5" xr:uid="{00000000-0005-0000-0000-000005000000}"/>
    <cellStyle name="Обычный 3" xfId="2" xr:uid="{00000000-0005-0000-0000-000006000000}"/>
    <cellStyle name="Обычный 4" xfId="6" xr:uid="{00000000-0005-0000-0000-000007000000}"/>
    <cellStyle name="Обычный 6" xfId="3" xr:uid="{00000000-0005-0000-0000-000008000000}"/>
    <cellStyle name="Обычный 9" xfId="9" xr:uid="{00000000-0005-0000-0000-000009000000}"/>
    <cellStyle name="Обычный_дод 3" xfId="4" xr:uid="{00000000-0005-0000-0000-00000A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view="pageBreakPreview" zoomScale="75" zoomScaleSheetLayoutView="75" workbookViewId="0">
      <selection activeCell="C5" sqref="C5"/>
    </sheetView>
  </sheetViews>
  <sheetFormatPr defaultColWidth="8.85546875" defaultRowHeight="15" x14ac:dyDescent="0.2"/>
  <cols>
    <col min="1" max="1" width="12.140625" style="3" customWidth="1"/>
    <col min="2" max="2" width="46.7109375" style="3" customWidth="1"/>
    <col min="3" max="3" width="17.42578125" style="3" customWidth="1"/>
    <col min="4" max="4" width="18.7109375" style="3" customWidth="1"/>
    <col min="5" max="5" width="18.140625" style="3" customWidth="1"/>
    <col min="6" max="6" width="18.7109375" style="3" customWidth="1"/>
    <col min="7" max="7" width="8.85546875" style="3"/>
    <col min="8" max="8" width="23" style="3" customWidth="1"/>
    <col min="9" max="16384" width="8.85546875" style="3"/>
  </cols>
  <sheetData>
    <row r="1" spans="1:8" ht="15.75" x14ac:dyDescent="0.25">
      <c r="A1" s="138"/>
      <c r="B1" s="138"/>
      <c r="D1" s="1" t="s">
        <v>4</v>
      </c>
      <c r="E1" s="1"/>
      <c r="F1" s="27"/>
    </row>
    <row r="2" spans="1:8" ht="15.75" x14ac:dyDescent="0.25">
      <c r="A2" s="19"/>
      <c r="D2" s="1" t="s">
        <v>10</v>
      </c>
    </row>
    <row r="3" spans="1:8" ht="15.75" x14ac:dyDescent="0.25">
      <c r="A3" s="19"/>
      <c r="D3" s="28" t="s">
        <v>111</v>
      </c>
    </row>
    <row r="4" spans="1:8" ht="60.6" customHeight="1" x14ac:dyDescent="0.2">
      <c r="A4" s="139" t="s">
        <v>40</v>
      </c>
      <c r="B4" s="139"/>
      <c r="C4" s="139"/>
      <c r="D4" s="139"/>
      <c r="E4" s="139"/>
      <c r="F4" s="139"/>
    </row>
    <row r="5" spans="1:8" ht="18.75" customHeight="1" x14ac:dyDescent="0.25">
      <c r="A5" s="140">
        <v>1558900000</v>
      </c>
      <c r="B5" s="140"/>
      <c r="C5" s="21"/>
      <c r="D5" s="20"/>
      <c r="E5" s="20"/>
      <c r="F5" s="20"/>
    </row>
    <row r="6" spans="1:8" ht="15.75" x14ac:dyDescent="0.25">
      <c r="A6" s="22" t="s">
        <v>14</v>
      </c>
      <c r="B6" s="20"/>
      <c r="C6" s="20"/>
      <c r="D6" s="20"/>
      <c r="E6" s="20"/>
      <c r="F6" s="20"/>
    </row>
    <row r="7" spans="1:8" ht="15.75" x14ac:dyDescent="0.25">
      <c r="A7" s="19"/>
      <c r="F7" s="4" t="s">
        <v>15</v>
      </c>
    </row>
    <row r="8" spans="1:8" ht="15.75" x14ac:dyDescent="0.2">
      <c r="A8" s="141" t="s">
        <v>2</v>
      </c>
      <c r="B8" s="141" t="s">
        <v>6</v>
      </c>
      <c r="C8" s="143" t="s">
        <v>7</v>
      </c>
      <c r="D8" s="141" t="s">
        <v>0</v>
      </c>
      <c r="E8" s="141" t="s">
        <v>1</v>
      </c>
      <c r="F8" s="141"/>
    </row>
    <row r="9" spans="1:8" ht="31.5" x14ac:dyDescent="0.2">
      <c r="A9" s="142"/>
      <c r="B9" s="141"/>
      <c r="C9" s="144"/>
      <c r="D9" s="141"/>
      <c r="E9" s="12" t="s">
        <v>8</v>
      </c>
      <c r="F9" s="12" t="s">
        <v>9</v>
      </c>
    </row>
    <row r="10" spans="1:8" ht="15.75" x14ac:dyDescent="0.2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</row>
    <row r="11" spans="1:8" ht="22.15" customHeight="1" x14ac:dyDescent="0.2">
      <c r="A11" s="13">
        <v>40000000</v>
      </c>
      <c r="B11" s="13" t="s">
        <v>3</v>
      </c>
      <c r="C11" s="63">
        <f t="shared" ref="C11:D11" si="0">C12</f>
        <v>5000000</v>
      </c>
      <c r="D11" s="63">
        <f t="shared" si="0"/>
        <v>5000000</v>
      </c>
      <c r="E11" s="29"/>
      <c r="F11" s="29"/>
      <c r="H11" s="23"/>
    </row>
    <row r="12" spans="1:8" ht="22.15" customHeight="1" x14ac:dyDescent="0.2">
      <c r="A12" s="13">
        <v>41000000</v>
      </c>
      <c r="B12" s="14" t="s">
        <v>20</v>
      </c>
      <c r="C12" s="63">
        <f t="shared" ref="C12" si="1">D12+E12</f>
        <v>5000000</v>
      </c>
      <c r="D12" s="63">
        <f>D13</f>
        <v>5000000</v>
      </c>
      <c r="E12" s="29"/>
      <c r="F12" s="29"/>
      <c r="H12" s="23"/>
    </row>
    <row r="13" spans="1:8" ht="40.15" customHeight="1" x14ac:dyDescent="0.2">
      <c r="A13" s="62" t="s">
        <v>72</v>
      </c>
      <c r="B13" s="100" t="s">
        <v>73</v>
      </c>
      <c r="C13" s="63">
        <f>D13+E13</f>
        <v>5000000</v>
      </c>
      <c r="D13" s="63">
        <f>D14</f>
        <v>5000000</v>
      </c>
      <c r="E13" s="29"/>
      <c r="F13" s="29"/>
      <c r="H13" s="23"/>
    </row>
    <row r="14" spans="1:8" s="79" customFormat="1" ht="15.75" x14ac:dyDescent="0.2">
      <c r="A14" s="101">
        <v>41053900</v>
      </c>
      <c r="B14" s="102" t="s">
        <v>74</v>
      </c>
      <c r="C14" s="77">
        <f>D14+E14</f>
        <v>5000000</v>
      </c>
      <c r="D14" s="77">
        <v>5000000</v>
      </c>
      <c r="E14" s="78"/>
      <c r="F14" s="78"/>
      <c r="H14" s="80"/>
    </row>
    <row r="15" spans="1:8" ht="15.75" x14ac:dyDescent="0.2">
      <c r="A15" s="15"/>
      <c r="B15" s="16" t="s">
        <v>5</v>
      </c>
      <c r="C15" s="64">
        <f>C11</f>
        <v>5000000</v>
      </c>
      <c r="D15" s="64">
        <f>D11</f>
        <v>5000000</v>
      </c>
      <c r="E15" s="30"/>
      <c r="F15" s="30"/>
    </row>
    <row r="16" spans="1:8" ht="15.75" x14ac:dyDescent="0.2">
      <c r="A16" s="24"/>
      <c r="B16" s="25"/>
      <c r="C16" s="75"/>
      <c r="D16" s="75"/>
      <c r="E16" s="75"/>
      <c r="F16" s="75"/>
    </row>
    <row r="17" spans="1:6" ht="15.75" x14ac:dyDescent="0.2">
      <c r="A17" s="24"/>
      <c r="B17" s="25"/>
      <c r="C17" s="59"/>
      <c r="D17" s="59"/>
      <c r="E17" s="59"/>
      <c r="F17" s="59"/>
    </row>
    <row r="18" spans="1:6" ht="15.75" x14ac:dyDescent="0.2">
      <c r="A18" s="24"/>
      <c r="B18" s="25"/>
      <c r="C18" s="59"/>
      <c r="D18" s="59"/>
      <c r="E18" s="59"/>
      <c r="F18" s="59"/>
    </row>
    <row r="19" spans="1:6" ht="15.75" x14ac:dyDescent="0.25">
      <c r="A19" s="17"/>
      <c r="B19" s="18" t="s">
        <v>21</v>
      </c>
      <c r="C19" s="1"/>
      <c r="D19" s="1"/>
      <c r="E19" s="18" t="s">
        <v>22</v>
      </c>
      <c r="F19" s="1"/>
    </row>
    <row r="20" spans="1:6" ht="15.75" x14ac:dyDescent="0.25">
      <c r="A20" s="2"/>
    </row>
    <row r="23" spans="1:6" x14ac:dyDescent="0.2">
      <c r="A23" s="26"/>
    </row>
  </sheetData>
  <mergeCells count="8">
    <mergeCell ref="A1:B1"/>
    <mergeCell ref="A4:F4"/>
    <mergeCell ref="A5:B5"/>
    <mergeCell ref="A8:A9"/>
    <mergeCell ref="B8:B9"/>
    <mergeCell ref="C8:C9"/>
    <mergeCell ref="D8:D9"/>
    <mergeCell ref="E8:F8"/>
  </mergeCells>
  <hyperlinks>
    <hyperlink ref="A23" location="_ftnref1" display="_ftnref1" xr:uid="{00000000-0004-0000-0000-000000000000}"/>
  </hyperlinks>
  <printOptions horizontalCentered="1"/>
  <pageMargins left="0.78740157480314965" right="0.31496062992125984" top="1.1811023622047245" bottom="0.19685039370078741" header="0.19685039370078741" footer="0.1574803149606299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workbookViewId="0">
      <selection activeCell="C4" sqref="C4"/>
    </sheetView>
  </sheetViews>
  <sheetFormatPr defaultColWidth="8.85546875" defaultRowHeight="15.75" x14ac:dyDescent="0.25"/>
  <cols>
    <col min="1" max="1" width="10.42578125" style="81" customWidth="1"/>
    <col min="2" max="2" width="41.140625" style="81" customWidth="1"/>
    <col min="3" max="3" width="18.85546875" style="81" customWidth="1"/>
    <col min="4" max="5" width="18.42578125" style="81" customWidth="1"/>
    <col min="6" max="6" width="18.140625" style="81" customWidth="1"/>
    <col min="7" max="7" width="14.42578125" style="81" bestFit="1" customWidth="1"/>
    <col min="8" max="16384" width="8.85546875" style="81"/>
  </cols>
  <sheetData>
    <row r="1" spans="1:6" x14ac:dyDescent="0.25">
      <c r="D1" s="1" t="s">
        <v>38</v>
      </c>
    </row>
    <row r="2" spans="1:6" x14ac:dyDescent="0.25">
      <c r="D2" s="1" t="s">
        <v>10</v>
      </c>
    </row>
    <row r="3" spans="1:6" x14ac:dyDescent="0.25">
      <c r="D3" s="28" t="s">
        <v>112</v>
      </c>
    </row>
    <row r="5" spans="1:6" ht="25.5" customHeight="1" x14ac:dyDescent="0.25">
      <c r="A5" s="151" t="s">
        <v>36</v>
      </c>
      <c r="B5" s="152"/>
      <c r="C5" s="152"/>
      <c r="D5" s="152"/>
      <c r="E5" s="152"/>
      <c r="F5" s="152"/>
    </row>
    <row r="6" spans="1:6" ht="16.5" customHeight="1" x14ac:dyDescent="0.25">
      <c r="A6" s="151" t="s">
        <v>107</v>
      </c>
      <c r="B6" s="152"/>
      <c r="C6" s="152"/>
      <c r="D6" s="152"/>
      <c r="E6" s="152"/>
      <c r="F6" s="152"/>
    </row>
    <row r="7" spans="1:6" x14ac:dyDescent="0.25">
      <c r="A7" s="82" t="s">
        <v>27</v>
      </c>
    </row>
    <row r="8" spans="1:6" x14ac:dyDescent="0.25">
      <c r="A8" s="81" t="s">
        <v>14</v>
      </c>
      <c r="F8" s="83" t="s">
        <v>28</v>
      </c>
    </row>
    <row r="9" spans="1:6" s="84" customFormat="1" ht="13.7" customHeight="1" x14ac:dyDescent="0.2">
      <c r="A9" s="153" t="s">
        <v>2</v>
      </c>
      <c r="B9" s="153" t="s">
        <v>46</v>
      </c>
      <c r="C9" s="153" t="s">
        <v>7</v>
      </c>
      <c r="D9" s="153" t="s">
        <v>0</v>
      </c>
      <c r="E9" s="153" t="s">
        <v>1</v>
      </c>
      <c r="F9" s="153"/>
    </row>
    <row r="10" spans="1:6" s="84" customFormat="1" ht="13.7" customHeight="1" x14ac:dyDescent="0.2">
      <c r="A10" s="153"/>
      <c r="B10" s="153"/>
      <c r="C10" s="153"/>
      <c r="D10" s="153"/>
      <c r="E10" s="153" t="s">
        <v>8</v>
      </c>
      <c r="F10" s="153" t="s">
        <v>9</v>
      </c>
    </row>
    <row r="11" spans="1:6" s="84" customFormat="1" ht="12.75" x14ac:dyDescent="0.2">
      <c r="A11" s="153"/>
      <c r="B11" s="153"/>
      <c r="C11" s="153"/>
      <c r="D11" s="153"/>
      <c r="E11" s="153"/>
      <c r="F11" s="153"/>
    </row>
    <row r="12" spans="1:6" s="84" customFormat="1" ht="12.75" x14ac:dyDescent="0.2">
      <c r="A12" s="85">
        <v>1</v>
      </c>
      <c r="B12" s="85">
        <v>2</v>
      </c>
      <c r="C12" s="85">
        <v>3</v>
      </c>
      <c r="D12" s="85">
        <v>4</v>
      </c>
      <c r="E12" s="85">
        <v>5</v>
      </c>
      <c r="F12" s="85">
        <v>6</v>
      </c>
    </row>
    <row r="13" spans="1:6" s="87" customFormat="1" ht="13.7" customHeight="1" x14ac:dyDescent="0.2">
      <c r="A13" s="145" t="s">
        <v>47</v>
      </c>
      <c r="B13" s="145"/>
      <c r="C13" s="86">
        <f>-C15</f>
        <v>0</v>
      </c>
      <c r="D13" s="134">
        <f t="shared" ref="D13:F13" si="0">-D15</f>
        <v>5000000</v>
      </c>
      <c r="E13" s="134">
        <f>-E15</f>
        <v>-5000000</v>
      </c>
      <c r="F13" s="134">
        <f t="shared" si="0"/>
        <v>-5000000</v>
      </c>
    </row>
    <row r="14" spans="1:6" ht="21.4" customHeight="1" x14ac:dyDescent="0.25">
      <c r="A14" s="146" t="s">
        <v>48</v>
      </c>
      <c r="B14" s="147"/>
      <c r="C14" s="147"/>
      <c r="D14" s="147"/>
      <c r="E14" s="147"/>
      <c r="F14" s="148"/>
    </row>
    <row r="15" spans="1:6" x14ac:dyDescent="0.25">
      <c r="A15" s="88" t="s">
        <v>49</v>
      </c>
      <c r="B15" s="89" t="s">
        <v>50</v>
      </c>
      <c r="C15" s="90">
        <f t="shared" ref="C15:C19" si="1">D15+E15</f>
        <v>0</v>
      </c>
      <c r="D15" s="135">
        <f>D16</f>
        <v>-5000000</v>
      </c>
      <c r="E15" s="135">
        <f>E16</f>
        <v>5000000</v>
      </c>
      <c r="F15" s="135">
        <f t="shared" ref="F15" si="2">F16</f>
        <v>5000000</v>
      </c>
    </row>
    <row r="16" spans="1:6" ht="31.5" x14ac:dyDescent="0.25">
      <c r="A16" s="88" t="s">
        <v>51</v>
      </c>
      <c r="B16" s="89" t="s">
        <v>52</v>
      </c>
      <c r="C16" s="90">
        <f t="shared" si="1"/>
        <v>0</v>
      </c>
      <c r="D16" s="135">
        <f>D17-D18+D19</f>
        <v>-5000000</v>
      </c>
      <c r="E16" s="135">
        <f>E17-E18+E19</f>
        <v>5000000</v>
      </c>
      <c r="F16" s="135">
        <f t="shared" ref="F16" si="3">F17-F18+F19</f>
        <v>5000000</v>
      </c>
    </row>
    <row r="17" spans="1:7" x14ac:dyDescent="0.25">
      <c r="A17" s="91" t="s">
        <v>53</v>
      </c>
      <c r="B17" s="92" t="s">
        <v>54</v>
      </c>
      <c r="C17" s="90">
        <f t="shared" si="1"/>
        <v>0</v>
      </c>
      <c r="D17" s="99"/>
      <c r="E17" s="99"/>
      <c r="F17" s="99"/>
      <c r="G17" s="94"/>
    </row>
    <row r="18" spans="1:7" x14ac:dyDescent="0.25">
      <c r="A18" s="91" t="s">
        <v>55</v>
      </c>
      <c r="B18" s="92" t="s">
        <v>56</v>
      </c>
      <c r="C18" s="90">
        <f t="shared" si="1"/>
        <v>0</v>
      </c>
      <c r="D18" s="99"/>
      <c r="E18" s="99"/>
      <c r="F18" s="99"/>
    </row>
    <row r="19" spans="1:7" ht="47.25" x14ac:dyDescent="0.25">
      <c r="A19" s="95">
        <v>208400</v>
      </c>
      <c r="B19" s="92" t="s">
        <v>57</v>
      </c>
      <c r="C19" s="93">
        <f t="shared" si="1"/>
        <v>0</v>
      </c>
      <c r="D19" s="99">
        <v>-5000000</v>
      </c>
      <c r="E19" s="99">
        <v>5000000</v>
      </c>
      <c r="F19" s="99">
        <v>5000000</v>
      </c>
    </row>
    <row r="20" spans="1:7" x14ac:dyDescent="0.25">
      <c r="A20" s="96" t="s">
        <v>31</v>
      </c>
      <c r="B20" s="97" t="s">
        <v>58</v>
      </c>
      <c r="C20" s="98">
        <f>C15</f>
        <v>0</v>
      </c>
      <c r="D20" s="136">
        <f>D15</f>
        <v>-5000000</v>
      </c>
      <c r="E20" s="136">
        <f>E15</f>
        <v>5000000</v>
      </c>
      <c r="F20" s="136">
        <f>F15</f>
        <v>5000000</v>
      </c>
    </row>
    <row r="21" spans="1:7" ht="21.4" customHeight="1" x14ac:dyDescent="0.25">
      <c r="A21" s="146" t="s">
        <v>59</v>
      </c>
      <c r="B21" s="147"/>
      <c r="C21" s="147"/>
      <c r="D21" s="147"/>
      <c r="E21" s="147"/>
      <c r="F21" s="148"/>
    </row>
    <row r="22" spans="1:7" ht="31.5" x14ac:dyDescent="0.25">
      <c r="A22" s="88" t="s">
        <v>60</v>
      </c>
      <c r="B22" s="89" t="s">
        <v>61</v>
      </c>
      <c r="C22" s="90">
        <f>D22+E22</f>
        <v>0</v>
      </c>
      <c r="D22" s="135">
        <f>D23</f>
        <v>-5000000</v>
      </c>
      <c r="E22" s="135">
        <f t="shared" ref="E22:F22" si="4">E23</f>
        <v>5000000</v>
      </c>
      <c r="F22" s="135">
        <f t="shared" si="4"/>
        <v>5000000</v>
      </c>
    </row>
    <row r="23" spans="1:7" x14ac:dyDescent="0.25">
      <c r="A23" s="88" t="s">
        <v>62</v>
      </c>
      <c r="B23" s="89" t="s">
        <v>63</v>
      </c>
      <c r="C23" s="90">
        <f t="shared" ref="C23:C26" si="5">D23+E23</f>
        <v>0</v>
      </c>
      <c r="D23" s="135">
        <f>D24-D25+D26</f>
        <v>-5000000</v>
      </c>
      <c r="E23" s="135">
        <f t="shared" ref="E23:F23" si="6">E24-E25+E26</f>
        <v>5000000</v>
      </c>
      <c r="F23" s="135">
        <f t="shared" si="6"/>
        <v>5000000</v>
      </c>
    </row>
    <row r="24" spans="1:7" x14ac:dyDescent="0.25">
      <c r="A24" s="91" t="s">
        <v>64</v>
      </c>
      <c r="B24" s="92" t="s">
        <v>54</v>
      </c>
      <c r="C24" s="99">
        <f t="shared" si="5"/>
        <v>0</v>
      </c>
      <c r="D24" s="99">
        <f>D17</f>
        <v>0</v>
      </c>
      <c r="E24" s="99">
        <f t="shared" ref="E24:F25" si="7">E17</f>
        <v>0</v>
      </c>
      <c r="F24" s="99">
        <f t="shared" si="7"/>
        <v>0</v>
      </c>
    </row>
    <row r="25" spans="1:7" x14ac:dyDescent="0.25">
      <c r="A25" s="91" t="s">
        <v>65</v>
      </c>
      <c r="B25" s="92" t="s">
        <v>56</v>
      </c>
      <c r="C25" s="99">
        <f t="shared" si="5"/>
        <v>0</v>
      </c>
      <c r="D25" s="99">
        <f>D18</f>
        <v>0</v>
      </c>
      <c r="E25" s="99">
        <f t="shared" si="7"/>
        <v>0</v>
      </c>
      <c r="F25" s="99">
        <f t="shared" si="7"/>
        <v>0</v>
      </c>
    </row>
    <row r="26" spans="1:7" ht="47.25" x14ac:dyDescent="0.25">
      <c r="A26" s="95">
        <v>602400</v>
      </c>
      <c r="B26" s="92" t="s">
        <v>57</v>
      </c>
      <c r="C26" s="93">
        <f t="shared" si="5"/>
        <v>0</v>
      </c>
      <c r="D26" s="99">
        <f>D19</f>
        <v>-5000000</v>
      </c>
      <c r="E26" s="99">
        <f>E19</f>
        <v>5000000</v>
      </c>
      <c r="F26" s="99">
        <f>F19</f>
        <v>5000000</v>
      </c>
    </row>
    <row r="27" spans="1:7" x14ac:dyDescent="0.25">
      <c r="A27" s="96" t="s">
        <v>31</v>
      </c>
      <c r="B27" s="97" t="s">
        <v>58</v>
      </c>
      <c r="C27" s="90">
        <f>C22</f>
        <v>0</v>
      </c>
      <c r="D27" s="135">
        <f t="shared" ref="D27:F27" si="8">D22</f>
        <v>-5000000</v>
      </c>
      <c r="E27" s="135">
        <f t="shared" si="8"/>
        <v>5000000</v>
      </c>
      <c r="F27" s="135">
        <f t="shared" si="8"/>
        <v>5000000</v>
      </c>
    </row>
    <row r="29" spans="1:7" x14ac:dyDescent="0.25">
      <c r="A29" s="149" t="s">
        <v>66</v>
      </c>
      <c r="B29" s="150"/>
      <c r="C29" s="150"/>
      <c r="D29" s="150"/>
      <c r="E29" s="150"/>
      <c r="F29" s="150"/>
    </row>
  </sheetData>
  <mergeCells count="13">
    <mergeCell ref="A13:B13"/>
    <mergeCell ref="A14:F14"/>
    <mergeCell ref="A21:F21"/>
    <mergeCell ref="A29:F29"/>
    <mergeCell ref="A5:F5"/>
    <mergeCell ref="A9:A11"/>
    <mergeCell ref="B9:B11"/>
    <mergeCell ref="C9:C11"/>
    <mergeCell ref="D9:D11"/>
    <mergeCell ref="E9:F9"/>
    <mergeCell ref="E10:E11"/>
    <mergeCell ref="F10:F11"/>
    <mergeCell ref="A6:F6"/>
  </mergeCells>
  <pageMargins left="0.78740157480314965" right="0.19685039370078741" top="0.39370078740157483" bottom="0.19685039370078741" header="0" footer="0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3"/>
  <sheetViews>
    <sheetView view="pageBreakPreview" zoomScale="60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5" sqref="A5:P5"/>
    </sheetView>
  </sheetViews>
  <sheetFormatPr defaultColWidth="9.140625" defaultRowHeight="15" x14ac:dyDescent="0.2"/>
  <cols>
    <col min="1" max="1" width="12.85546875" style="3" customWidth="1"/>
    <col min="2" max="2" width="11.5703125" style="3" customWidth="1"/>
    <col min="3" max="3" width="11" style="3" customWidth="1"/>
    <col min="4" max="4" width="45.85546875" style="3" customWidth="1"/>
    <col min="5" max="5" width="19.140625" style="3" bestFit="1" customWidth="1"/>
    <col min="6" max="6" width="14.140625" style="3" customWidth="1"/>
    <col min="7" max="7" width="14.28515625" style="3" customWidth="1"/>
    <col min="8" max="8" width="14.85546875" style="3" customWidth="1"/>
    <col min="9" max="9" width="14" style="3" customWidth="1"/>
    <col min="10" max="10" width="17.28515625" style="3" customWidth="1"/>
    <col min="11" max="11" width="17" style="3" customWidth="1"/>
    <col min="12" max="12" width="17.28515625" style="9" bestFit="1" customWidth="1"/>
    <col min="13" max="13" width="13.42578125" style="3" customWidth="1"/>
    <col min="14" max="14" width="13" style="3" customWidth="1"/>
    <col min="15" max="15" width="19.7109375" style="3" customWidth="1"/>
    <col min="16" max="16" width="19.140625" style="3" bestFit="1" customWidth="1"/>
    <col min="17" max="16384" width="9.140625" style="3"/>
  </cols>
  <sheetData>
    <row r="1" spans="1:18" ht="15.75" x14ac:dyDescent="0.25">
      <c r="A1" s="1"/>
      <c r="B1" s="1"/>
      <c r="C1" s="1"/>
      <c r="D1" s="1"/>
      <c r="E1" s="1"/>
      <c r="O1" s="1" t="s">
        <v>67</v>
      </c>
      <c r="P1" s="27"/>
    </row>
    <row r="2" spans="1:18" ht="15.75" x14ac:dyDescent="0.25">
      <c r="A2" s="1"/>
      <c r="B2" s="1"/>
      <c r="C2" s="1"/>
      <c r="D2" s="1"/>
      <c r="E2" s="1"/>
      <c r="O2" s="1" t="s">
        <v>10</v>
      </c>
      <c r="P2" s="1"/>
    </row>
    <row r="3" spans="1:18" ht="17.45" customHeight="1" x14ac:dyDescent="0.25">
      <c r="A3" s="1"/>
      <c r="B3" s="1"/>
      <c r="C3" s="1"/>
      <c r="D3" s="1"/>
      <c r="E3" s="1"/>
      <c r="N3" s="4"/>
      <c r="O3" s="28" t="s">
        <v>111</v>
      </c>
      <c r="P3" s="4"/>
    </row>
    <row r="4" spans="1:18" s="5" customFormat="1" ht="15.6" customHeight="1" x14ac:dyDescent="0.25">
      <c r="A4" s="158" t="s">
        <v>41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</row>
    <row r="5" spans="1:18" s="5" customFormat="1" ht="15.75" x14ac:dyDescent="0.25">
      <c r="A5" s="160" t="s">
        <v>42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</row>
    <row r="6" spans="1:18" s="5" customFormat="1" ht="15.75" x14ac:dyDescent="0.25">
      <c r="A6" s="161">
        <v>1558900000</v>
      </c>
      <c r="B6" s="161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8" s="5" customFormat="1" ht="15.75" x14ac:dyDescent="0.25">
      <c r="A7" s="155" t="s">
        <v>14</v>
      </c>
      <c r="B7" s="156"/>
      <c r="C7" s="156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 t="s">
        <v>11</v>
      </c>
    </row>
    <row r="8" spans="1:18" s="31" customFormat="1" ht="13.9" customHeight="1" x14ac:dyDescent="0.2">
      <c r="A8" s="157" t="s">
        <v>23</v>
      </c>
      <c r="B8" s="157" t="s">
        <v>24</v>
      </c>
      <c r="C8" s="157" t="s">
        <v>12</v>
      </c>
      <c r="D8" s="157" t="s">
        <v>25</v>
      </c>
      <c r="E8" s="154" t="s">
        <v>0</v>
      </c>
      <c r="F8" s="154"/>
      <c r="G8" s="154"/>
      <c r="H8" s="154"/>
      <c r="I8" s="154"/>
      <c r="J8" s="154" t="s">
        <v>1</v>
      </c>
      <c r="K8" s="154"/>
      <c r="L8" s="154"/>
      <c r="M8" s="154"/>
      <c r="N8" s="154"/>
      <c r="O8" s="154"/>
      <c r="P8" s="154" t="s">
        <v>16</v>
      </c>
    </row>
    <row r="9" spans="1:18" s="31" customFormat="1" ht="13.9" customHeight="1" x14ac:dyDescent="0.2">
      <c r="A9" s="157"/>
      <c r="B9" s="157"/>
      <c r="C9" s="157"/>
      <c r="D9" s="157"/>
      <c r="E9" s="154" t="s">
        <v>8</v>
      </c>
      <c r="F9" s="154" t="s">
        <v>17</v>
      </c>
      <c r="G9" s="154" t="s">
        <v>13</v>
      </c>
      <c r="H9" s="154"/>
      <c r="I9" s="154" t="s">
        <v>18</v>
      </c>
      <c r="J9" s="154" t="s">
        <v>8</v>
      </c>
      <c r="K9" s="154" t="s">
        <v>9</v>
      </c>
      <c r="L9" s="154" t="s">
        <v>17</v>
      </c>
      <c r="M9" s="154" t="s">
        <v>13</v>
      </c>
      <c r="N9" s="154"/>
      <c r="O9" s="154" t="s">
        <v>18</v>
      </c>
      <c r="P9" s="154"/>
    </row>
    <row r="10" spans="1:18" s="31" customFormat="1" ht="13.9" customHeight="1" x14ac:dyDescent="0.2">
      <c r="A10" s="157"/>
      <c r="B10" s="157"/>
      <c r="C10" s="157"/>
      <c r="D10" s="157"/>
      <c r="E10" s="154"/>
      <c r="F10" s="154"/>
      <c r="G10" s="154" t="s">
        <v>26</v>
      </c>
      <c r="H10" s="154" t="s">
        <v>19</v>
      </c>
      <c r="I10" s="154"/>
      <c r="J10" s="154"/>
      <c r="K10" s="154"/>
      <c r="L10" s="154"/>
      <c r="M10" s="154" t="s">
        <v>26</v>
      </c>
      <c r="N10" s="154" t="s">
        <v>19</v>
      </c>
      <c r="O10" s="154"/>
      <c r="P10" s="154"/>
    </row>
    <row r="11" spans="1:18" s="31" customFormat="1" ht="54" customHeight="1" x14ac:dyDescent="0.2">
      <c r="A11" s="157"/>
      <c r="B11" s="157"/>
      <c r="C11" s="157"/>
      <c r="D11" s="157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</row>
    <row r="12" spans="1:18" s="5" customFormat="1" ht="15.75" x14ac:dyDescent="0.25">
      <c r="A12" s="37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37">
        <v>16</v>
      </c>
    </row>
    <row r="13" spans="1:18" s="34" customFormat="1" ht="51.75" customHeight="1" x14ac:dyDescent="0.2">
      <c r="A13" s="70" t="s">
        <v>75</v>
      </c>
      <c r="B13" s="70" t="s">
        <v>43</v>
      </c>
      <c r="C13" s="70" t="s">
        <v>43</v>
      </c>
      <c r="D13" s="71" t="s">
        <v>76</v>
      </c>
      <c r="E13" s="72">
        <f t="shared" ref="E13:E14" si="0">F13+I13</f>
        <v>0</v>
      </c>
      <c r="F13" s="72">
        <f>F14</f>
        <v>0</v>
      </c>
      <c r="G13" s="72">
        <f t="shared" ref="G13:I14" si="1">G14</f>
        <v>0</v>
      </c>
      <c r="H13" s="72">
        <f t="shared" si="1"/>
        <v>0</v>
      </c>
      <c r="I13" s="72">
        <f t="shared" si="1"/>
        <v>0</v>
      </c>
      <c r="J13" s="72">
        <f t="shared" ref="J13" si="2">J14</f>
        <v>5000000</v>
      </c>
      <c r="K13" s="72">
        <f t="shared" ref="K13" si="3">K14</f>
        <v>5000000</v>
      </c>
      <c r="L13" s="72">
        <f t="shared" ref="L13:L14" si="4">L14</f>
        <v>0</v>
      </c>
      <c r="M13" s="72">
        <f t="shared" ref="M13:M14" si="5">M14</f>
        <v>0</v>
      </c>
      <c r="N13" s="72">
        <f t="shared" ref="N13:N14" si="6">N14</f>
        <v>0</v>
      </c>
      <c r="O13" s="72">
        <f t="shared" ref="O13:O14" si="7">O14</f>
        <v>5000000</v>
      </c>
      <c r="P13" s="72">
        <f>E13+J13</f>
        <v>5000000</v>
      </c>
      <c r="Q13" s="33"/>
      <c r="R13" s="33"/>
    </row>
    <row r="14" spans="1:18" s="35" customFormat="1" ht="58.5" customHeight="1" x14ac:dyDescent="0.2">
      <c r="A14" s="70" t="s">
        <v>77</v>
      </c>
      <c r="B14" s="70" t="s">
        <v>43</v>
      </c>
      <c r="C14" s="70" t="s">
        <v>43</v>
      </c>
      <c r="D14" s="71" t="s">
        <v>76</v>
      </c>
      <c r="E14" s="72">
        <f t="shared" si="0"/>
        <v>0</v>
      </c>
      <c r="F14" s="72">
        <f>F15</f>
        <v>0</v>
      </c>
      <c r="G14" s="72">
        <f t="shared" si="1"/>
        <v>0</v>
      </c>
      <c r="H14" s="72">
        <f t="shared" si="1"/>
        <v>0</v>
      </c>
      <c r="I14" s="72">
        <f t="shared" si="1"/>
        <v>0</v>
      </c>
      <c r="J14" s="72">
        <f>L14+O14</f>
        <v>5000000</v>
      </c>
      <c r="K14" s="72">
        <f>K15</f>
        <v>5000000</v>
      </c>
      <c r="L14" s="72">
        <f t="shared" si="4"/>
        <v>0</v>
      </c>
      <c r="M14" s="72">
        <f t="shared" si="5"/>
        <v>0</v>
      </c>
      <c r="N14" s="72">
        <f t="shared" si="6"/>
        <v>0</v>
      </c>
      <c r="O14" s="72">
        <f t="shared" si="7"/>
        <v>5000000</v>
      </c>
      <c r="P14" s="72">
        <f t="shared" ref="P14" si="8">E14+J14</f>
        <v>5000000</v>
      </c>
      <c r="Q14" s="34"/>
      <c r="R14" s="33"/>
    </row>
    <row r="15" spans="1:18" s="35" customFormat="1" ht="107.25" customHeight="1" x14ac:dyDescent="0.2">
      <c r="A15" s="37">
        <v>1516091</v>
      </c>
      <c r="B15" s="37">
        <v>6091</v>
      </c>
      <c r="C15" s="65" t="s">
        <v>78</v>
      </c>
      <c r="D15" s="66" t="s">
        <v>79</v>
      </c>
      <c r="E15" s="73"/>
      <c r="F15" s="73"/>
      <c r="G15" s="73"/>
      <c r="H15" s="73"/>
      <c r="I15" s="73"/>
      <c r="J15" s="73">
        <f>L15+O15</f>
        <v>5000000</v>
      </c>
      <c r="K15" s="73">
        <v>5000000</v>
      </c>
      <c r="L15" s="73"/>
      <c r="M15" s="73"/>
      <c r="N15" s="73"/>
      <c r="O15" s="73">
        <v>5000000</v>
      </c>
      <c r="P15" s="73">
        <f t="shared" ref="P15" si="9">E15+J15</f>
        <v>5000000</v>
      </c>
      <c r="R15" s="76"/>
    </row>
    <row r="16" spans="1:18" s="34" customFormat="1" ht="20.45" customHeight="1" x14ac:dyDescent="0.2">
      <c r="A16" s="38"/>
      <c r="B16" s="38"/>
      <c r="C16" s="32"/>
      <c r="D16" s="36" t="s">
        <v>16</v>
      </c>
      <c r="E16" s="74">
        <f t="shared" ref="E16:O16" si="10">E13</f>
        <v>0</v>
      </c>
      <c r="F16" s="74">
        <f t="shared" si="10"/>
        <v>0</v>
      </c>
      <c r="G16" s="74">
        <f t="shared" si="10"/>
        <v>0</v>
      </c>
      <c r="H16" s="74">
        <f t="shared" si="10"/>
        <v>0</v>
      </c>
      <c r="I16" s="74">
        <f t="shared" si="10"/>
        <v>0</v>
      </c>
      <c r="J16" s="74">
        <f t="shared" si="10"/>
        <v>5000000</v>
      </c>
      <c r="K16" s="74">
        <f t="shared" si="10"/>
        <v>5000000</v>
      </c>
      <c r="L16" s="74">
        <f t="shared" si="10"/>
        <v>0</v>
      </c>
      <c r="M16" s="74">
        <f t="shared" si="10"/>
        <v>0</v>
      </c>
      <c r="N16" s="74">
        <f t="shared" si="10"/>
        <v>0</v>
      </c>
      <c r="O16" s="74">
        <f t="shared" si="10"/>
        <v>5000000</v>
      </c>
      <c r="P16" s="72">
        <f t="shared" ref="P16" si="11">E16+J16</f>
        <v>5000000</v>
      </c>
    </row>
    <row r="17" spans="1:16" s="34" customFormat="1" ht="20.45" customHeight="1" x14ac:dyDescent="0.2">
      <c r="A17" s="40"/>
      <c r="B17" s="40"/>
      <c r="C17" s="10"/>
      <c r="E17" s="137"/>
      <c r="F17" s="137"/>
      <c r="G17" s="137"/>
      <c r="H17" s="137"/>
      <c r="I17" s="137"/>
      <c r="J17" s="41"/>
      <c r="K17" s="41"/>
      <c r="L17" s="137"/>
      <c r="M17" s="137"/>
      <c r="N17" s="137"/>
      <c r="O17" s="137"/>
      <c r="P17" s="42"/>
    </row>
    <row r="18" spans="1:16" s="34" customFormat="1" ht="15.75" x14ac:dyDescent="0.2">
      <c r="A18" s="40"/>
      <c r="B18" s="40"/>
      <c r="C18" s="1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s="6" customFormat="1" ht="18.75" x14ac:dyDescent="0.3">
      <c r="A19" s="7"/>
      <c r="B19" s="7"/>
      <c r="C19" s="7"/>
      <c r="D19" s="11" t="s">
        <v>21</v>
      </c>
      <c r="E19" s="8"/>
      <c r="F19" s="8"/>
      <c r="K19" s="11" t="s">
        <v>22</v>
      </c>
    </row>
    <row r="20" spans="1:16" ht="21" customHeight="1" x14ac:dyDescent="0.2"/>
    <row r="22" spans="1:16" x14ac:dyDescent="0.2">
      <c r="P22" s="39"/>
    </row>
    <row r="23" spans="1:16" ht="15.75" x14ac:dyDescent="0.2">
      <c r="A23" s="67"/>
      <c r="B23" s="68"/>
      <c r="C23" s="68"/>
      <c r="D23" s="69"/>
      <c r="P23" s="39"/>
    </row>
  </sheetData>
  <mergeCells count="24">
    <mergeCell ref="A7:C7"/>
    <mergeCell ref="A8:A11"/>
    <mergeCell ref="A4:P4"/>
    <mergeCell ref="A5:P5"/>
    <mergeCell ref="A6:B6"/>
    <mergeCell ref="B8:B11"/>
    <mergeCell ref="C8:C11"/>
    <mergeCell ref="D8:D11"/>
    <mergeCell ref="E8:I8"/>
    <mergeCell ref="E9:E11"/>
    <mergeCell ref="F9:F11"/>
    <mergeCell ref="G9:H9"/>
    <mergeCell ref="G10:G11"/>
    <mergeCell ref="H10:H11"/>
    <mergeCell ref="N10:N11"/>
    <mergeCell ref="I9:I11"/>
    <mergeCell ref="J9:J11"/>
    <mergeCell ref="K9:K11"/>
    <mergeCell ref="J8:O8"/>
    <mergeCell ref="P8:P11"/>
    <mergeCell ref="L9:L11"/>
    <mergeCell ref="M9:N9"/>
    <mergeCell ref="O9:O11"/>
    <mergeCell ref="M10:M11"/>
  </mergeCells>
  <pageMargins left="0.19685039370078741" right="0.19685039370078741" top="1.1811023622047245" bottom="0.19685039370078741" header="1.1811023622047245" footer="0.15748031496062992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workbookViewId="0">
      <selection activeCell="A6" sqref="A6:D6"/>
    </sheetView>
  </sheetViews>
  <sheetFormatPr defaultColWidth="8.85546875" defaultRowHeight="15.75" x14ac:dyDescent="0.25"/>
  <cols>
    <col min="1" max="1" width="15.28515625" style="43" customWidth="1"/>
    <col min="2" max="2" width="19.7109375" style="43" customWidth="1"/>
    <col min="3" max="3" width="55.7109375" style="43" customWidth="1"/>
    <col min="4" max="4" width="16.42578125" style="43" customWidth="1"/>
    <col min="5" max="16384" width="8.85546875" style="43"/>
  </cols>
  <sheetData>
    <row r="1" spans="1:4" ht="18.600000000000001" customHeight="1" x14ac:dyDescent="0.25">
      <c r="A1" s="175"/>
      <c r="B1" s="175"/>
      <c r="C1" s="176" t="s">
        <v>68</v>
      </c>
      <c r="D1" s="176"/>
    </row>
    <row r="2" spans="1:4" ht="15.75" customHeight="1" x14ac:dyDescent="0.25">
      <c r="A2" s="44"/>
      <c r="B2" s="45"/>
      <c r="C2" s="177" t="s">
        <v>35</v>
      </c>
      <c r="D2" s="177"/>
    </row>
    <row r="3" spans="1:4" x14ac:dyDescent="0.25">
      <c r="A3" s="44"/>
      <c r="C3" s="176" t="s">
        <v>110</v>
      </c>
      <c r="D3" s="176"/>
    </row>
    <row r="4" spans="1:4" x14ac:dyDescent="0.25">
      <c r="A4" s="44"/>
      <c r="C4" s="60"/>
      <c r="D4" s="60"/>
    </row>
    <row r="5" spans="1:4" x14ac:dyDescent="0.25">
      <c r="A5" s="163" t="s">
        <v>36</v>
      </c>
      <c r="B5" s="163"/>
      <c r="C5" s="163"/>
      <c r="D5" s="163"/>
    </row>
    <row r="6" spans="1:4" x14ac:dyDescent="0.25">
      <c r="A6" s="165" t="s">
        <v>44</v>
      </c>
      <c r="B6" s="162"/>
      <c r="C6" s="162"/>
      <c r="D6" s="162"/>
    </row>
    <row r="7" spans="1:4" x14ac:dyDescent="0.25">
      <c r="A7" s="164" t="s">
        <v>27</v>
      </c>
      <c r="B7" s="162"/>
      <c r="C7" s="162"/>
      <c r="D7" s="162"/>
    </row>
    <row r="8" spans="1:4" x14ac:dyDescent="0.25">
      <c r="A8" s="162" t="s">
        <v>14</v>
      </c>
      <c r="B8" s="162"/>
      <c r="C8" s="162"/>
      <c r="D8" s="162"/>
    </row>
    <row r="9" spans="1:4" x14ac:dyDescent="0.25">
      <c r="A9" s="165" t="s">
        <v>37</v>
      </c>
      <c r="B9" s="165"/>
      <c r="C9" s="165"/>
      <c r="D9" s="165"/>
    </row>
    <row r="10" spans="1:4" x14ac:dyDescent="0.25">
      <c r="A10" s="61"/>
      <c r="B10" s="61"/>
      <c r="C10" s="61"/>
      <c r="D10" s="61"/>
    </row>
    <row r="11" spans="1:4" x14ac:dyDescent="0.25">
      <c r="A11" s="61"/>
      <c r="B11" s="61"/>
      <c r="C11" s="61"/>
      <c r="D11" s="61"/>
    </row>
    <row r="12" spans="1:4" x14ac:dyDescent="0.25">
      <c r="D12" s="46" t="s">
        <v>28</v>
      </c>
    </row>
    <row r="13" spans="1:4" s="49" customFormat="1" ht="45.6" customHeight="1" x14ac:dyDescent="0.2">
      <c r="A13" s="47" t="s">
        <v>29</v>
      </c>
      <c r="B13" s="166" t="s">
        <v>30</v>
      </c>
      <c r="C13" s="167"/>
      <c r="D13" s="48" t="s">
        <v>7</v>
      </c>
    </row>
    <row r="14" spans="1:4" s="45" customFormat="1" ht="12.75" x14ac:dyDescent="0.2">
      <c r="A14" s="50">
        <v>1</v>
      </c>
      <c r="B14" s="168">
        <v>2</v>
      </c>
      <c r="C14" s="169"/>
      <c r="D14" s="51">
        <v>3</v>
      </c>
    </row>
    <row r="15" spans="1:4" x14ac:dyDescent="0.25">
      <c r="A15" s="170" t="s">
        <v>45</v>
      </c>
      <c r="B15" s="170"/>
      <c r="C15" s="170"/>
      <c r="D15" s="170"/>
    </row>
    <row r="16" spans="1:4" ht="36.6" customHeight="1" x14ac:dyDescent="0.25">
      <c r="A16" s="103" t="s">
        <v>81</v>
      </c>
      <c r="B16" s="171" t="s">
        <v>74</v>
      </c>
      <c r="C16" s="172"/>
      <c r="D16" s="52">
        <f>D17</f>
        <v>5000000</v>
      </c>
    </row>
    <row r="17" spans="1:4" ht="15.6" customHeight="1" x14ac:dyDescent="0.25">
      <c r="A17" s="53">
        <v>1510000000</v>
      </c>
      <c r="B17" s="173" t="s">
        <v>80</v>
      </c>
      <c r="C17" s="174"/>
      <c r="D17" s="54">
        <v>5000000</v>
      </c>
    </row>
    <row r="18" spans="1:4" s="49" customFormat="1" x14ac:dyDescent="0.25">
      <c r="A18" s="55" t="s">
        <v>31</v>
      </c>
      <c r="B18" s="56" t="s">
        <v>32</v>
      </c>
      <c r="C18" s="57"/>
      <c r="D18" s="58">
        <f>D19+D20</f>
        <v>5000000</v>
      </c>
    </row>
    <row r="19" spans="1:4" s="45" customFormat="1" x14ac:dyDescent="0.25">
      <c r="A19" s="55" t="s">
        <v>31</v>
      </c>
      <c r="B19" s="56" t="s">
        <v>33</v>
      </c>
      <c r="C19" s="57"/>
      <c r="D19" s="58">
        <f>D16</f>
        <v>5000000</v>
      </c>
    </row>
    <row r="20" spans="1:4" s="45" customFormat="1" x14ac:dyDescent="0.25">
      <c r="A20" s="55" t="s">
        <v>31</v>
      </c>
      <c r="B20" s="56" t="s">
        <v>39</v>
      </c>
      <c r="C20" s="57"/>
      <c r="D20" s="58">
        <v>0</v>
      </c>
    </row>
    <row r="23" spans="1:4" x14ac:dyDescent="0.25">
      <c r="A23" s="162" t="s">
        <v>34</v>
      </c>
      <c r="B23" s="162"/>
      <c r="C23" s="162"/>
      <c r="D23" s="162"/>
    </row>
  </sheetData>
  <mergeCells count="15">
    <mergeCell ref="A1:B1"/>
    <mergeCell ref="C1:D1"/>
    <mergeCell ref="C2:D2"/>
    <mergeCell ref="C3:D3"/>
    <mergeCell ref="A6:D6"/>
    <mergeCell ref="A23:D23"/>
    <mergeCell ref="A5:D5"/>
    <mergeCell ref="A7:D7"/>
    <mergeCell ref="A8:D8"/>
    <mergeCell ref="A9:D9"/>
    <mergeCell ref="B13:C13"/>
    <mergeCell ref="B14:C14"/>
    <mergeCell ref="A15:D15"/>
    <mergeCell ref="B16:C16"/>
    <mergeCell ref="B17:C17"/>
  </mergeCells>
  <pageMargins left="0.70866141732283472" right="0.70866141732283472" top="1.1811023622047245" bottom="0.35433070866141736" header="0.59055118110236227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8"/>
  <sheetViews>
    <sheetView tabSelected="1" zoomScale="73" zoomScaleNormal="73" workbookViewId="0">
      <selection activeCell="C15" sqref="C15"/>
    </sheetView>
  </sheetViews>
  <sheetFormatPr defaultColWidth="8.85546875" defaultRowHeight="15.75" x14ac:dyDescent="0.25"/>
  <cols>
    <col min="1" max="1" width="7" style="18" customWidth="1"/>
    <col min="2" max="2" width="35.28515625" style="18" customWidth="1"/>
    <col min="3" max="3" width="17.28515625" style="18" customWidth="1"/>
    <col min="4" max="4" width="11" style="18" customWidth="1"/>
    <col min="5" max="5" width="23.140625" style="18" customWidth="1"/>
    <col min="6" max="6" width="26.28515625" style="18" customWidth="1"/>
    <col min="7" max="7" width="13.28515625" style="43" customWidth="1"/>
    <col min="8" max="8" width="16.5703125" style="43" customWidth="1"/>
    <col min="9" max="9" width="17.140625" style="18" customWidth="1"/>
    <col min="10" max="10" width="19.28515625" style="18" customWidth="1"/>
    <col min="11" max="14" width="19.28515625" style="104" hidden="1" customWidth="1"/>
    <col min="15" max="15" width="17.5703125" style="18" customWidth="1"/>
    <col min="16" max="16" width="17.42578125" style="104" hidden="1" customWidth="1"/>
    <col min="17" max="17" width="15.28515625" style="18" customWidth="1"/>
    <col min="18" max="18" width="14.28515625" style="104" hidden="1" customWidth="1"/>
    <col min="19" max="19" width="12.140625" style="18" customWidth="1"/>
    <col min="20" max="20" width="10.5703125" style="18" customWidth="1"/>
    <col min="21" max="16384" width="8.85546875" style="18"/>
  </cols>
  <sheetData>
    <row r="1" spans="1:20" x14ac:dyDescent="0.25">
      <c r="O1" s="18" t="s">
        <v>71</v>
      </c>
    </row>
    <row r="2" spans="1:20" x14ac:dyDescent="0.25">
      <c r="O2" s="18" t="s">
        <v>10</v>
      </c>
    </row>
    <row r="3" spans="1:20" x14ac:dyDescent="0.25">
      <c r="O3" s="18" t="s">
        <v>109</v>
      </c>
    </row>
    <row r="5" spans="1:20" x14ac:dyDescent="0.25">
      <c r="A5" s="180" t="s">
        <v>36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</row>
    <row r="6" spans="1:20" x14ac:dyDescent="0.25">
      <c r="A6" s="180" t="s">
        <v>108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</row>
    <row r="7" spans="1:20" x14ac:dyDescent="0.25">
      <c r="A7" s="180" t="s">
        <v>82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</row>
    <row r="8" spans="1:20" x14ac:dyDescent="0.25">
      <c r="A8" s="180" t="s">
        <v>83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</row>
    <row r="9" spans="1:20" x14ac:dyDescent="0.25">
      <c r="A9" s="105"/>
      <c r="B9" s="106" t="s">
        <v>27</v>
      </c>
      <c r="C9" s="105"/>
      <c r="D9" s="105"/>
      <c r="E9" s="105"/>
      <c r="F9" s="105"/>
      <c r="G9" s="107"/>
      <c r="H9" s="107"/>
      <c r="I9" s="105"/>
      <c r="J9" s="105"/>
      <c r="K9" s="108"/>
      <c r="L9" s="108"/>
      <c r="M9" s="108"/>
      <c r="N9" s="108"/>
      <c r="O9" s="105"/>
      <c r="P9" s="108"/>
      <c r="Q9" s="105"/>
      <c r="R9" s="108"/>
      <c r="S9" s="105"/>
      <c r="T9" s="109" t="s">
        <v>28</v>
      </c>
    </row>
    <row r="10" spans="1:20" x14ac:dyDescent="0.25">
      <c r="A10" s="105"/>
      <c r="B10" s="18" t="s">
        <v>14</v>
      </c>
      <c r="C10" s="105"/>
      <c r="D10" s="105"/>
      <c r="E10" s="105"/>
      <c r="F10" s="105"/>
      <c r="G10" s="107"/>
      <c r="H10" s="107"/>
      <c r="I10" s="105"/>
      <c r="J10" s="105"/>
      <c r="K10" s="108"/>
      <c r="L10" s="108"/>
      <c r="M10" s="108"/>
      <c r="N10" s="108"/>
      <c r="O10" s="105"/>
      <c r="P10" s="108"/>
      <c r="Q10" s="105"/>
      <c r="R10" s="108"/>
      <c r="S10" s="105"/>
      <c r="T10" s="105"/>
    </row>
    <row r="11" spans="1:20" x14ac:dyDescent="0.25">
      <c r="A11" s="179" t="s">
        <v>84</v>
      </c>
      <c r="B11" s="178" t="s">
        <v>85</v>
      </c>
      <c r="C11" s="178" t="s">
        <v>86</v>
      </c>
      <c r="D11" s="178" t="s">
        <v>87</v>
      </c>
      <c r="E11" s="178" t="s">
        <v>88</v>
      </c>
      <c r="F11" s="178" t="s">
        <v>89</v>
      </c>
      <c r="G11" s="154" t="s">
        <v>90</v>
      </c>
      <c r="H11" s="154" t="s">
        <v>91</v>
      </c>
      <c r="I11" s="178" t="s">
        <v>92</v>
      </c>
      <c r="J11" s="179" t="s">
        <v>93</v>
      </c>
      <c r="K11" s="179"/>
      <c r="L11" s="179"/>
      <c r="M11" s="179"/>
      <c r="N11" s="179"/>
      <c r="O11" s="179"/>
      <c r="P11" s="179"/>
      <c r="Q11" s="179"/>
      <c r="R11" s="179"/>
      <c r="S11" s="179"/>
      <c r="T11" s="179"/>
    </row>
    <row r="12" spans="1:20" s="112" customFormat="1" ht="141.75" x14ac:dyDescent="0.2">
      <c r="A12" s="179"/>
      <c r="B12" s="178"/>
      <c r="C12" s="178"/>
      <c r="D12" s="178"/>
      <c r="E12" s="178"/>
      <c r="F12" s="178"/>
      <c r="G12" s="154"/>
      <c r="H12" s="154"/>
      <c r="I12" s="178"/>
      <c r="J12" s="110" t="s">
        <v>94</v>
      </c>
      <c r="K12" s="111" t="s">
        <v>69</v>
      </c>
      <c r="L12" s="111" t="s">
        <v>95</v>
      </c>
      <c r="M12" s="111" t="s">
        <v>96</v>
      </c>
      <c r="N12" s="111" t="s">
        <v>70</v>
      </c>
      <c r="O12" s="110" t="s">
        <v>97</v>
      </c>
      <c r="P12" s="111" t="s">
        <v>69</v>
      </c>
      <c r="Q12" s="110" t="s">
        <v>98</v>
      </c>
      <c r="R12" s="111" t="s">
        <v>69</v>
      </c>
      <c r="S12" s="110" t="s">
        <v>99</v>
      </c>
      <c r="T12" s="110" t="s">
        <v>100</v>
      </c>
    </row>
    <row r="13" spans="1:20" x14ac:dyDescent="0.25">
      <c r="A13" s="113">
        <v>1</v>
      </c>
      <c r="B13" s="113">
        <v>2</v>
      </c>
      <c r="C13" s="113">
        <v>3</v>
      </c>
      <c r="D13" s="113">
        <v>4</v>
      </c>
      <c r="E13" s="113">
        <v>5</v>
      </c>
      <c r="F13" s="113">
        <v>6</v>
      </c>
      <c r="G13" s="114">
        <v>7</v>
      </c>
      <c r="H13" s="114">
        <v>8</v>
      </c>
      <c r="I13" s="113">
        <v>9</v>
      </c>
      <c r="J13" s="113">
        <v>10</v>
      </c>
      <c r="K13" s="115"/>
      <c r="L13" s="115"/>
      <c r="M13" s="115"/>
      <c r="N13" s="115"/>
      <c r="O13" s="113">
        <v>11</v>
      </c>
      <c r="P13" s="115"/>
      <c r="Q13" s="113">
        <v>12</v>
      </c>
      <c r="R13" s="115"/>
      <c r="S13" s="113">
        <v>13</v>
      </c>
      <c r="T13" s="113">
        <v>14</v>
      </c>
    </row>
    <row r="14" spans="1:20" s="119" customFormat="1" ht="31.5" x14ac:dyDescent="0.2">
      <c r="A14" s="116" t="s">
        <v>101</v>
      </c>
      <c r="B14" s="123" t="s">
        <v>103</v>
      </c>
      <c r="C14" s="118"/>
      <c r="D14" s="117"/>
      <c r="E14" s="117"/>
      <c r="F14" s="117"/>
      <c r="G14" s="118"/>
      <c r="H14" s="129">
        <f t="shared" ref="H14:T14" si="0">SUM(H15:H15)</f>
        <v>7935915</v>
      </c>
      <c r="I14" s="129">
        <f t="shared" si="0"/>
        <v>5000000</v>
      </c>
      <c r="J14" s="129">
        <f t="shared" si="0"/>
        <v>0</v>
      </c>
      <c r="K14" s="129">
        <f t="shared" si="0"/>
        <v>1500000</v>
      </c>
      <c r="L14" s="129">
        <f t="shared" si="0"/>
        <v>0</v>
      </c>
      <c r="M14" s="129">
        <f t="shared" si="0"/>
        <v>0</v>
      </c>
      <c r="N14" s="129">
        <f t="shared" si="0"/>
        <v>0</v>
      </c>
      <c r="O14" s="129">
        <f t="shared" si="0"/>
        <v>0</v>
      </c>
      <c r="P14" s="129">
        <f t="shared" si="0"/>
        <v>0</v>
      </c>
      <c r="Q14" s="129">
        <f t="shared" si="0"/>
        <v>5000000</v>
      </c>
      <c r="R14" s="129">
        <f t="shared" si="0"/>
        <v>0</v>
      </c>
      <c r="S14" s="129">
        <f t="shared" si="0"/>
        <v>0</v>
      </c>
      <c r="T14" s="129">
        <f t="shared" si="0"/>
        <v>0</v>
      </c>
    </row>
    <row r="15" spans="1:20" s="122" customFormat="1" ht="173.25" x14ac:dyDescent="0.2">
      <c r="A15" s="128" t="s">
        <v>102</v>
      </c>
      <c r="B15" s="125" t="s">
        <v>113</v>
      </c>
      <c r="C15" s="126" t="s">
        <v>105</v>
      </c>
      <c r="D15" s="124">
        <v>1516091</v>
      </c>
      <c r="E15" s="120" t="s">
        <v>79</v>
      </c>
      <c r="F15" s="120" t="s">
        <v>104</v>
      </c>
      <c r="G15" s="121">
        <v>2026</v>
      </c>
      <c r="H15" s="130">
        <v>7935915</v>
      </c>
      <c r="I15" s="131">
        <f t="shared" ref="I15" si="1">J15+O15+Q15+S15+T15</f>
        <v>5000000</v>
      </c>
      <c r="J15" s="131"/>
      <c r="K15" s="132">
        <f>500000+1000000</f>
        <v>1500000</v>
      </c>
      <c r="L15" s="132"/>
      <c r="M15" s="132"/>
      <c r="N15" s="132"/>
      <c r="O15" s="131"/>
      <c r="P15" s="132"/>
      <c r="Q15" s="131">
        <v>5000000</v>
      </c>
      <c r="R15" s="132"/>
      <c r="S15" s="131"/>
      <c r="T15" s="131"/>
    </row>
    <row r="16" spans="1:20" s="119" customFormat="1" x14ac:dyDescent="0.2">
      <c r="A16" s="116"/>
      <c r="B16" s="116"/>
      <c r="C16" s="117"/>
      <c r="D16" s="117"/>
      <c r="E16" s="117"/>
      <c r="F16" s="117"/>
      <c r="G16" s="127" t="s">
        <v>106</v>
      </c>
      <c r="H16" s="133">
        <f>H14</f>
        <v>7935915</v>
      </c>
      <c r="I16" s="133">
        <f>I14</f>
        <v>5000000</v>
      </c>
      <c r="J16" s="133">
        <f t="shared" ref="J16:T16" si="2">J14</f>
        <v>0</v>
      </c>
      <c r="K16" s="133">
        <f t="shared" si="2"/>
        <v>1500000</v>
      </c>
      <c r="L16" s="133">
        <f t="shared" si="2"/>
        <v>0</v>
      </c>
      <c r="M16" s="133">
        <f t="shared" si="2"/>
        <v>0</v>
      </c>
      <c r="N16" s="133">
        <f t="shared" si="2"/>
        <v>0</v>
      </c>
      <c r="O16" s="133">
        <f t="shared" si="2"/>
        <v>0</v>
      </c>
      <c r="P16" s="133">
        <f t="shared" si="2"/>
        <v>0</v>
      </c>
      <c r="Q16" s="133">
        <f t="shared" si="2"/>
        <v>5000000</v>
      </c>
      <c r="R16" s="133">
        <f t="shared" si="2"/>
        <v>0</v>
      </c>
      <c r="S16" s="133">
        <f t="shared" si="2"/>
        <v>0</v>
      </c>
      <c r="T16" s="133">
        <f t="shared" si="2"/>
        <v>0</v>
      </c>
    </row>
    <row r="18" spans="4:10" x14ac:dyDescent="0.25">
      <c r="D18" s="18" t="s">
        <v>21</v>
      </c>
      <c r="J18" s="18" t="s">
        <v>22</v>
      </c>
    </row>
  </sheetData>
  <mergeCells count="14">
    <mergeCell ref="G11:G12"/>
    <mergeCell ref="H11:H12"/>
    <mergeCell ref="I11:I12"/>
    <mergeCell ref="J11:T11"/>
    <mergeCell ref="A5:T5"/>
    <mergeCell ref="A6:T6"/>
    <mergeCell ref="A7:T7"/>
    <mergeCell ref="A8:T8"/>
    <mergeCell ref="A11:A12"/>
    <mergeCell ref="B11:B12"/>
    <mergeCell ref="C11:C12"/>
    <mergeCell ref="D11:D12"/>
    <mergeCell ref="E11:E12"/>
    <mergeCell ref="F11:F12"/>
  </mergeCells>
  <pageMargins left="0.39370078740157483" right="0.39370078740157483" top="1.1811023622047245" bottom="0.74803149606299213" header="1.1811023622047245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</vt:i4>
      </vt:variant>
    </vt:vector>
  </HeadingPairs>
  <TitlesOfParts>
    <vt:vector size="9" baseType="lpstr">
      <vt:lpstr>дод 1 доходи</vt:lpstr>
      <vt:lpstr>Дод 2 Фін</vt:lpstr>
      <vt:lpstr>дод 3 видатки</vt:lpstr>
      <vt:lpstr>дод 4 трансф</vt:lpstr>
      <vt:lpstr>дод 5 Інвест</vt:lpstr>
      <vt:lpstr>'дод 1 доходи'!Заголовки_для_друку</vt:lpstr>
      <vt:lpstr>'дод 3 видатки'!Заголовки_для_друку</vt:lpstr>
      <vt:lpstr>'дод 1 доходи'!Область_друку</vt:lpstr>
      <vt:lpstr>'дод 3 видатки'!Область_друку</vt:lpstr>
    </vt:vector>
  </TitlesOfParts>
  <Company>GFU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Illichevsk</dc:creator>
  <cp:lastModifiedBy>Admin</cp:lastModifiedBy>
  <cp:lastPrinted>2026-06-24T06:52:39Z</cp:lastPrinted>
  <dcterms:created xsi:type="dcterms:W3CDTF">2004-11-09T10:24:06Z</dcterms:created>
  <dcterms:modified xsi:type="dcterms:W3CDTF">2026-07-03T10:17:57Z</dcterms:modified>
</cp:coreProperties>
</file>