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Z:\Оксана документы\1 ДОКУМЕНТИ\8 созыв\75 сесія 24.07.2026\№1147 Зміни бюджет\"/>
    </mc:Choice>
  </mc:AlternateContent>
  <xr:revisionPtr revIDLastSave="0" documentId="13_ncr:1_{C24771F9-E89D-4757-9B84-D6C91314DD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D21" i="1"/>
  <c r="E21" i="1"/>
  <c r="D20" i="1" l="1"/>
  <c r="E20" i="1" l="1"/>
  <c r="F20" i="1" l="1"/>
  <c r="E19" i="1" l="1"/>
  <c r="F19" i="1"/>
  <c r="D19" i="1"/>
  <c r="D27" i="1" l="1"/>
  <c r="F27" i="1"/>
  <c r="E27" i="1"/>
  <c r="E18" i="1" l="1"/>
  <c r="E17" i="1" s="1"/>
  <c r="E15" i="1" s="1"/>
  <c r="F26" i="1" l="1"/>
  <c r="F28" i="1"/>
  <c r="E28" i="1"/>
  <c r="D18" i="1"/>
  <c r="D17" i="1" s="1"/>
  <c r="C27" i="1"/>
  <c r="C20" i="1"/>
  <c r="E26" i="1"/>
  <c r="D26" i="1"/>
  <c r="F25" i="1" l="1"/>
  <c r="C21" i="1"/>
  <c r="D28" i="1"/>
  <c r="C28" i="1" s="1"/>
  <c r="E25" i="1"/>
  <c r="C26" i="1"/>
  <c r="F18" i="1"/>
  <c r="F17" i="1" s="1"/>
  <c r="C19" i="1"/>
  <c r="F24" i="1" l="1"/>
  <c r="F29" i="1" s="1"/>
  <c r="E24" i="1"/>
  <c r="E29" i="1" s="1"/>
  <c r="D25" i="1"/>
  <c r="C18" i="1"/>
  <c r="E22" i="1"/>
  <c r="F22" i="1"/>
  <c r="F15" i="1"/>
  <c r="D22" i="1"/>
  <c r="C17" i="1"/>
  <c r="D15" i="1"/>
  <c r="C25" i="1" l="1"/>
  <c r="D24" i="1"/>
  <c r="D29" i="1" s="1"/>
  <c r="C15" i="1"/>
  <c r="C22" i="1"/>
  <c r="C24" i="1" l="1"/>
  <c r="C29" i="1" s="1"/>
</calcChain>
</file>

<file path=xl/sharedStrings.xml><?xml version="1.0" encoding="utf-8"?>
<sst xmlns="http://schemas.openxmlformats.org/spreadsheetml/2006/main" count="43" uniqueCount="37">
  <si>
    <t>(код бюджету)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</si>
  <si>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</si>
  <si>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</si>
  <si>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</si>
  <si>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</si>
  <si>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</si>
  <si>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</si>
  <si>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</si>
  <si>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</si>
  <si>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</si>
  <si>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200000</t>
  </si>
  <si>
    <t>Внутрішнє фінансування</t>
  </si>
  <si>
    <t>208000</t>
  </si>
  <si>
    <t>Фінансування за рахунок зміни залишків коштів бюджетів</t>
  </si>
  <si>
    <t>208100</t>
  </si>
  <si>
    <t>На початок періоду</t>
  </si>
  <si>
    <t>208200</t>
  </si>
  <si>
    <t>На кінець періоду</t>
  </si>
  <si>
    <t>Загальне фінансування</t>
  </si>
  <si>
    <t>X</t>
  </si>
  <si>
    <t>Фінансування за типом боргового зобов'язання</t>
  </si>
  <si>
    <t>600000</t>
  </si>
  <si>
    <t>Фінансування за активними операціями</t>
  </si>
  <si>
    <t>602000</t>
  </si>
  <si>
    <t>Зміни обсягів бюджетних коштів</t>
  </si>
  <si>
    <t>602100</t>
  </si>
  <si>
    <t>602200</t>
  </si>
  <si>
    <t>до рішення Чорноморської міської ради</t>
  </si>
  <si>
    <t>1558900000</t>
  </si>
  <si>
    <t>Кошти, що передаються із загального фонду бюджету до бюджету розвитку (спеціального фонду)</t>
  </si>
  <si>
    <t>Дефіцит(-)/Профіцит(+)</t>
  </si>
  <si>
    <t>Додаток 2</t>
  </si>
  <si>
    <t>Фінансування бюджету Чорноморської міської територіальної громади  на 2026 рік</t>
  </si>
  <si>
    <t>"Додаток 2</t>
  </si>
  <si>
    <t>від 24.12.2025 № 1014 - VIII"</t>
  </si>
  <si>
    <t>Заступник начальника фінансового управління -
начальник бюджетного відділу                                                                                                    Світлана ПЄРКОВА</t>
  </si>
  <si>
    <t>від   24. 07.2026  № 1147 -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</si>
</sst>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\-#,##0.00;#,&quot;-&quot;"/>
    <numFmt numFmtId="165" formatCode="#,##0.00_ ;\-#,##0.00\ "/>
    <numFmt numFmtId="166" formatCode="#,##0;\-#,##0;#,&quot;-&quot;"/>
    <numFmt numFmtId="167" formatCode="#,##0.00;\-#,##0.00;#.00,&quot;-&quot;"/>
  </numFmts>
  <fonts count="7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Font="1" applyFill="1"/>
    <xf numFmtId="164" fontId="3" fillId="2" borderId="2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3" fillId="2" borderId="2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1" fillId="2" borderId="0" xfId="0" applyFont="1" applyFill="1"/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5" fillId="2" borderId="0" xfId="0" applyFont="1" applyFill="1"/>
    <xf numFmtId="164" fontId="5" fillId="2" borderId="2" xfId="0" applyNumberFormat="1" applyFont="1" applyFill="1" applyBorder="1" applyAlignment="1">
      <alignment horizontal="center" vertical="center" wrapText="1"/>
    </xf>
    <xf numFmtId="0" fontId="4" fillId="2" borderId="0" xfId="0" quotePrefix="1" applyFont="1" applyFill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165" fontId="2" fillId="2" borderId="0" xfId="0" applyNumberFormat="1" applyFont="1" applyFill="1"/>
    <xf numFmtId="166" fontId="2" fillId="2" borderId="2" xfId="0" applyNumberFormat="1" applyFont="1" applyFill="1" applyBorder="1" applyAlignment="1">
      <alignment horizontal="right" vertical="center"/>
    </xf>
    <xf numFmtId="0" fontId="2" fillId="0" borderId="0" xfId="0" applyFont="1"/>
    <xf numFmtId="167" fontId="2" fillId="2" borderId="2" xfId="0" applyNumberFormat="1" applyFont="1" applyFill="1" applyBorder="1" applyAlignment="1">
      <alignment horizontal="right" vertical="center"/>
    </xf>
    <xf numFmtId="4" fontId="2" fillId="2" borderId="0" xfId="0" applyNumberFormat="1" applyFont="1" applyFill="1"/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4" xfId="0" applyFont="1" applyFill="1" applyBorder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workbookViewId="0">
      <selection activeCell="D3" sqref="D3:E3"/>
    </sheetView>
  </sheetViews>
  <sheetFormatPr defaultColWidth="8.88671875" defaultRowHeight="15.6" x14ac:dyDescent="0.3"/>
  <cols>
    <col min="1" max="1" width="10.44140625" style="1" customWidth="1"/>
    <col min="2" max="2" width="41.109375" style="1" customWidth="1"/>
    <col min="3" max="3" width="18.88671875" style="1" customWidth="1"/>
    <col min="4" max="5" width="18.44140625" style="1" customWidth="1"/>
    <col min="6" max="6" width="18.109375" style="1" customWidth="1"/>
    <col min="7" max="7" width="15" style="1" bestFit="1" customWidth="1"/>
    <col min="8" max="8" width="9.33203125" style="1" bestFit="1" customWidth="1"/>
    <col min="9" max="16384" width="8.88671875" style="1"/>
  </cols>
  <sheetData>
    <row r="1" spans="1:6" x14ac:dyDescent="0.3">
      <c r="D1" s="20" t="s">
        <v>31</v>
      </c>
    </row>
    <row r="2" spans="1:6" x14ac:dyDescent="0.3">
      <c r="D2" s="20" t="s">
        <v>27</v>
      </c>
    </row>
    <row r="3" spans="1:6" x14ac:dyDescent="0.3">
      <c r="D3" s="32" t="s">
        <v>36</v>
      </c>
      <c r="E3" s="32"/>
    </row>
    <row r="5" spans="1:6" x14ac:dyDescent="0.3">
      <c r="D5" s="1" t="s">
        <v>33</v>
      </c>
    </row>
    <row r="6" spans="1:6" x14ac:dyDescent="0.3">
      <c r="D6" s="1" t="s">
        <v>27</v>
      </c>
    </row>
    <row r="7" spans="1:6" x14ac:dyDescent="0.3">
      <c r="D7" s="1" t="s">
        <v>34</v>
      </c>
    </row>
    <row r="8" spans="1:6" ht="25.5" customHeight="1" x14ac:dyDescent="0.3">
      <c r="A8" s="28" t="s">
        <v>32</v>
      </c>
      <c r="B8" s="29"/>
      <c r="C8" s="29"/>
      <c r="D8" s="29"/>
      <c r="E8" s="29"/>
      <c r="F8" s="29"/>
    </row>
    <row r="9" spans="1:6" x14ac:dyDescent="0.3">
      <c r="A9" s="16" t="s">
        <v>28</v>
      </c>
    </row>
    <row r="10" spans="1:6" x14ac:dyDescent="0.3">
      <c r="A10" s="1" t="s">
        <v>0</v>
      </c>
      <c r="F10" s="5" t="s">
        <v>1</v>
      </c>
    </row>
    <row r="11" spans="1:6" s="6" customFormat="1" ht="13.65" customHeight="1" x14ac:dyDescent="0.25">
      <c r="A11" s="30" t="s">
        <v>2</v>
      </c>
      <c r="B11" s="30" t="s">
        <v>3</v>
      </c>
      <c r="C11" s="30" t="s">
        <v>4</v>
      </c>
      <c r="D11" s="30" t="s">
        <v>5</v>
      </c>
      <c r="E11" s="30" t="s">
        <v>6</v>
      </c>
      <c r="F11" s="30"/>
    </row>
    <row r="12" spans="1:6" s="6" customFormat="1" ht="13.65" customHeight="1" x14ac:dyDescent="0.25">
      <c r="A12" s="30"/>
      <c r="B12" s="30"/>
      <c r="C12" s="30"/>
      <c r="D12" s="30"/>
      <c r="E12" s="30" t="s">
        <v>7</v>
      </c>
      <c r="F12" s="30" t="s">
        <v>8</v>
      </c>
    </row>
    <row r="13" spans="1:6" s="6" customFormat="1" ht="13.2" x14ac:dyDescent="0.25">
      <c r="A13" s="30"/>
      <c r="B13" s="30"/>
      <c r="C13" s="30"/>
      <c r="D13" s="30"/>
      <c r="E13" s="30"/>
      <c r="F13" s="30"/>
    </row>
    <row r="14" spans="1:6" s="6" customFormat="1" ht="13.2" x14ac:dyDescent="0.25">
      <c r="A14" s="17">
        <v>1</v>
      </c>
      <c r="B14" s="17">
        <v>2</v>
      </c>
      <c r="C14" s="17">
        <v>3</v>
      </c>
      <c r="D14" s="17">
        <v>4</v>
      </c>
      <c r="E14" s="17">
        <v>5</v>
      </c>
      <c r="F14" s="17">
        <v>6</v>
      </c>
    </row>
    <row r="15" spans="1:6" s="14" customFormat="1" ht="13.65" customHeight="1" x14ac:dyDescent="0.25">
      <c r="A15" s="31" t="s">
        <v>30</v>
      </c>
      <c r="B15" s="31"/>
      <c r="C15" s="15">
        <f>-C17</f>
        <v>-143664705.03</v>
      </c>
      <c r="D15" s="15">
        <f t="shared" ref="D15:F15" si="0">-D17</f>
        <v>-9949954</v>
      </c>
      <c r="E15" s="15">
        <f>-E17</f>
        <v>-133714751.03</v>
      </c>
      <c r="F15" s="15">
        <f t="shared" si="0"/>
        <v>-114935496.5</v>
      </c>
    </row>
    <row r="16" spans="1:6" ht="21.45" customHeight="1" x14ac:dyDescent="0.3">
      <c r="A16" s="25" t="s">
        <v>9</v>
      </c>
      <c r="B16" s="26"/>
      <c r="C16" s="26"/>
      <c r="D16" s="26"/>
      <c r="E16" s="26"/>
      <c r="F16" s="27"/>
    </row>
    <row r="17" spans="1:8" x14ac:dyDescent="0.3">
      <c r="A17" s="7" t="s">
        <v>10</v>
      </c>
      <c r="B17" s="8" t="s">
        <v>11</v>
      </c>
      <c r="C17" s="2">
        <f t="shared" ref="C17:C21" si="1">D17+E17</f>
        <v>143664705.03</v>
      </c>
      <c r="D17" s="2">
        <f>D18</f>
        <v>9949954</v>
      </c>
      <c r="E17" s="2">
        <f>E18</f>
        <v>133714751.03</v>
      </c>
      <c r="F17" s="2">
        <f t="shared" ref="F17" si="2">F18</f>
        <v>114935496.5</v>
      </c>
    </row>
    <row r="18" spans="1:8" ht="31.2" x14ac:dyDescent="0.3">
      <c r="A18" s="7" t="s">
        <v>12</v>
      </c>
      <c r="B18" s="8" t="s">
        <v>13</v>
      </c>
      <c r="C18" s="2">
        <f t="shared" si="1"/>
        <v>143664705.03</v>
      </c>
      <c r="D18" s="2">
        <f>D19-D20+D21</f>
        <v>9949954</v>
      </c>
      <c r="E18" s="2">
        <f>E19-E20+E21</f>
        <v>133714751.03</v>
      </c>
      <c r="F18" s="2">
        <f t="shared" ref="F18" si="3">F19-F20+F21</f>
        <v>114935496.5</v>
      </c>
    </row>
    <row r="19" spans="1:8" x14ac:dyDescent="0.3">
      <c r="A19" s="9" t="s">
        <v>14</v>
      </c>
      <c r="B19" s="10" t="s">
        <v>15</v>
      </c>
      <c r="C19" s="21">
        <f t="shared" si="1"/>
        <v>150882022.98000002</v>
      </c>
      <c r="D19" s="21">
        <f>1000000+49573954.5+61460372.72</f>
        <v>112034327.22</v>
      </c>
      <c r="E19" s="3">
        <f>4508100+2513330+5000000+8851200.85+17324719.44+640690.72+9654.75</f>
        <v>38847695.760000005</v>
      </c>
      <c r="F19" s="3">
        <f>5000000+8851200.85</f>
        <v>13851200.85</v>
      </c>
      <c r="G19" s="18"/>
    </row>
    <row r="20" spans="1:8" x14ac:dyDescent="0.3">
      <c r="A20" s="9" t="s">
        <v>16</v>
      </c>
      <c r="B20" s="10" t="s">
        <v>17</v>
      </c>
      <c r="C20" s="21">
        <f t="shared" si="1"/>
        <v>7217317.950000003</v>
      </c>
      <c r="D20" s="21">
        <f>1000000+49573954.5+61460372.72-110879250.5-155000</f>
        <v>1000076.7199999988</v>
      </c>
      <c r="E20" s="3">
        <f>4508100+2513330+5000000+8851200.85+17324719.44+640690.72+9654.75-32630454.53</f>
        <v>6217241.2300000042</v>
      </c>
      <c r="F20" s="3">
        <f>5000000+8851200.85-13851200</f>
        <v>0.84999999962747097</v>
      </c>
    </row>
    <row r="21" spans="1:8" ht="46.8" x14ac:dyDescent="0.3">
      <c r="A21" s="13">
        <v>208400</v>
      </c>
      <c r="B21" s="10" t="s">
        <v>29</v>
      </c>
      <c r="C21" s="3">
        <f t="shared" si="1"/>
        <v>0</v>
      </c>
      <c r="D21" s="3">
        <f>-81356363-50879250.5+600000+8435850-2021600+1320730-1264159+22080496+2000000</f>
        <v>-101084296.5</v>
      </c>
      <c r="E21" s="3">
        <f>81356363+50879250.5-600000-8435850+2021600-1320730+1264159-22080496-2000000</f>
        <v>101084296.5</v>
      </c>
      <c r="F21" s="3">
        <f>131635613.5-8435850+2021600-1320730+1264159-22080496-2000000</f>
        <v>101084296.5</v>
      </c>
      <c r="G21" s="22"/>
      <c r="H21" s="18"/>
    </row>
    <row r="22" spans="1:8" x14ac:dyDescent="0.3">
      <c r="A22" s="11" t="s">
        <v>19</v>
      </c>
      <c r="B22" s="12" t="s">
        <v>18</v>
      </c>
      <c r="C22" s="4">
        <f>C17</f>
        <v>143664705.03</v>
      </c>
      <c r="D22" s="4">
        <f>D17</f>
        <v>9949954</v>
      </c>
      <c r="E22" s="4">
        <f>E17</f>
        <v>133714751.03</v>
      </c>
      <c r="F22" s="4">
        <f>F17</f>
        <v>114935496.5</v>
      </c>
    </row>
    <row r="23" spans="1:8" ht="21.45" customHeight="1" x14ac:dyDescent="0.3">
      <c r="A23" s="25" t="s">
        <v>20</v>
      </c>
      <c r="B23" s="26"/>
      <c r="C23" s="26"/>
      <c r="D23" s="26"/>
      <c r="E23" s="26"/>
      <c r="F23" s="27"/>
    </row>
    <row r="24" spans="1:8" ht="31.2" x14ac:dyDescent="0.3">
      <c r="A24" s="7" t="s">
        <v>21</v>
      </c>
      <c r="B24" s="8" t="s">
        <v>22</v>
      </c>
      <c r="C24" s="2">
        <f>D24+E24</f>
        <v>143664705.03</v>
      </c>
      <c r="D24" s="2">
        <f>D25</f>
        <v>9949954</v>
      </c>
      <c r="E24" s="2">
        <f t="shared" ref="E24:F24" si="4">E25</f>
        <v>133714751.03</v>
      </c>
      <c r="F24" s="2">
        <f t="shared" si="4"/>
        <v>114935496.5</v>
      </c>
    </row>
    <row r="25" spans="1:8" x14ac:dyDescent="0.3">
      <c r="A25" s="7" t="s">
        <v>23</v>
      </c>
      <c r="B25" s="8" t="s">
        <v>24</v>
      </c>
      <c r="C25" s="2">
        <f t="shared" ref="C25:C28" si="5">D25+E25</f>
        <v>143664705.03</v>
      </c>
      <c r="D25" s="2">
        <f>D26-D27+D28</f>
        <v>9949954</v>
      </c>
      <c r="E25" s="2">
        <f t="shared" ref="E25:F25" si="6">E26-E27+E28</f>
        <v>133714751.03</v>
      </c>
      <c r="F25" s="2">
        <f t="shared" si="6"/>
        <v>114935496.5</v>
      </c>
    </row>
    <row r="26" spans="1:8" x14ac:dyDescent="0.3">
      <c r="A26" s="9" t="s">
        <v>25</v>
      </c>
      <c r="B26" s="10" t="s">
        <v>15</v>
      </c>
      <c r="C26" s="19">
        <f t="shared" si="5"/>
        <v>150882022.98000002</v>
      </c>
      <c r="D26" s="19">
        <f>D19</f>
        <v>112034327.22</v>
      </c>
      <c r="E26" s="3">
        <f t="shared" ref="E26:F26" si="7">E19</f>
        <v>38847695.760000005</v>
      </c>
      <c r="F26" s="3">
        <f t="shared" si="7"/>
        <v>13851200.85</v>
      </c>
    </row>
    <row r="27" spans="1:8" x14ac:dyDescent="0.3">
      <c r="A27" s="9" t="s">
        <v>26</v>
      </c>
      <c r="B27" s="10" t="s">
        <v>17</v>
      </c>
      <c r="C27" s="19">
        <f t="shared" si="5"/>
        <v>7217317.950000003</v>
      </c>
      <c r="D27" s="19">
        <f>D20</f>
        <v>1000076.7199999988</v>
      </c>
      <c r="E27" s="3">
        <f t="shared" ref="E27:F27" si="8">E20</f>
        <v>6217241.2300000042</v>
      </c>
      <c r="F27" s="3">
        <f t="shared" si="8"/>
        <v>0.84999999962747097</v>
      </c>
    </row>
    <row r="28" spans="1:8" ht="46.8" x14ac:dyDescent="0.3">
      <c r="A28" s="13">
        <v>602400</v>
      </c>
      <c r="B28" s="10" t="s">
        <v>29</v>
      </c>
      <c r="C28" s="3">
        <f t="shared" si="5"/>
        <v>0</v>
      </c>
      <c r="D28" s="3">
        <f>D21</f>
        <v>-101084296.5</v>
      </c>
      <c r="E28" s="3">
        <f>E21</f>
        <v>101084296.5</v>
      </c>
      <c r="F28" s="3">
        <f>F21</f>
        <v>101084296.5</v>
      </c>
    </row>
    <row r="29" spans="1:8" x14ac:dyDescent="0.3">
      <c r="A29" s="11" t="s">
        <v>19</v>
      </c>
      <c r="B29" s="12" t="s">
        <v>18</v>
      </c>
      <c r="C29" s="2">
        <f>C24</f>
        <v>143664705.03</v>
      </c>
      <c r="D29" s="2">
        <f t="shared" ref="D29:F29" si="9">D24</f>
        <v>9949954</v>
      </c>
      <c r="E29" s="2">
        <f t="shared" si="9"/>
        <v>133714751.03</v>
      </c>
      <c r="F29" s="2">
        <f t="shared" si="9"/>
        <v>114935496.5</v>
      </c>
    </row>
    <row r="31" spans="1:8" ht="38.4" customHeight="1" x14ac:dyDescent="0.3">
      <c r="A31" s="23" t="s">
        <v>35</v>
      </c>
      <c r="B31" s="24"/>
      <c r="C31" s="24"/>
      <c r="D31" s="24"/>
      <c r="E31" s="24"/>
      <c r="F31" s="24"/>
    </row>
  </sheetData>
  <mergeCells count="12">
    <mergeCell ref="A31:F31"/>
    <mergeCell ref="A16:F16"/>
    <mergeCell ref="A23:F23"/>
    <mergeCell ref="A8:F8"/>
    <mergeCell ref="A11:A13"/>
    <mergeCell ref="B11:B13"/>
    <mergeCell ref="C11:C13"/>
    <mergeCell ref="D11:D13"/>
    <mergeCell ref="E11:F11"/>
    <mergeCell ref="E12:E13"/>
    <mergeCell ref="F12:F13"/>
    <mergeCell ref="A15:B15"/>
  </mergeCells>
  <pageMargins left="0.78740157480314965" right="0.19685039370078741" top="0.39370078740157483" bottom="0.19685039370078741" header="0" footer="0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Tofan</cp:lastModifiedBy>
  <cp:lastPrinted>2024-12-15T14:56:30Z</cp:lastPrinted>
  <dcterms:created xsi:type="dcterms:W3CDTF">2021-12-07T08:29:48Z</dcterms:created>
  <dcterms:modified xsi:type="dcterms:W3CDTF">2026-07-27T06:58:28Z</dcterms:modified>
</cp:coreProperties>
</file>