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озпорядження на підписанні\"/>
    </mc:Choice>
  </mc:AlternateContent>
  <xr:revisionPtr revIDLastSave="0" documentId="13_ncr:1_{B8A8EBF2-93A0-487C-85A6-361E9AAA019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од 1 доходи" sheetId="20" r:id="rId1"/>
    <sheet name="дод 2 видатки" sheetId="22" r:id="rId2"/>
    <sheet name="дод 3 трансф" sheetId="23" r:id="rId3"/>
  </sheets>
  <definedNames>
    <definedName name="Z_39F5A461_57E4_11D9_9EE7_0002B31CD0A9_.wvu.PrintArea" localSheetId="0" hidden="1">'дод 1 доходи'!$A$1:$F$12</definedName>
    <definedName name="Z_3A0F5786_DD89_4CC0_B609_902CBD2A88D0_.wvu.PrintArea" localSheetId="0" hidden="1">'дод 1 доходи'!$A$1:$F$12</definedName>
    <definedName name="Z_44195939_FF8E_42E2_8003_8D5D0D47E574_.wvu.Rows" localSheetId="0" hidden="1">'дод 1 доходи'!$7:$11</definedName>
    <definedName name="Z_C02E931C_E2B6_44D6_B9B6_45895A12EB36_.wvu.Rows" localSheetId="0" hidden="1">'дод 1 доходи'!#REF!,'дод 1 доходи'!#REF!</definedName>
    <definedName name="_xlnm.Print_Titles" localSheetId="0">'дод 1 доходи'!$5:$5</definedName>
    <definedName name="_xlnm.Print_Titles" localSheetId="1">'дод 2 видатки'!$8:$12</definedName>
    <definedName name="_xlnm.Print_Area" localSheetId="0">'дод 1 доходи'!$A$1:$F$22</definedName>
    <definedName name="_xlnm.Print_Area" localSheetId="1">'дод 2 видатки'!$A$1:$P$25</definedName>
  </definedNames>
  <calcPr calcId="191029"/>
  <customWorkbookViews>
    <customWorkbookView name="Otdel doxodov - Личное представление" guid="{AFA85C7D-201A-44E2-9FEF-FB09D8FA14DB}" mergeInterval="0" personalView="1" maximized="1" windowWidth="1276" windowHeight="848" activeSheetId="5"/>
    <customWorkbookView name="Юлія - Личное представление" guid="{C02E931C-E2B6-44D6-B9B6-45895A12EB36}" mergeInterval="0" personalView="1" maximized="1" windowWidth="1012" windowHeight="561" activeSheetId="6"/>
    <customWorkbookView name="Администратор - Личное представление" guid="{3A0F5786-DD89-4CC0-B609-902CBD2A88D0}" mergeInterval="0" personalView="1" maximized="1" windowWidth="1020" windowHeight="578" activeSheetId="7"/>
    <customWorkbookView name="BUDJ_SEC - Личное представление" guid="{39F5A461-57E4-11D9-9EE7-0002B31CD0A9}" mergeInterval="0" personalView="1" maximized="1" windowWidth="1020" windowHeight="606" activeSheetId="2"/>
    <customWorkbookView name="Illichevsk - Личное представление" guid="{C4239800-57E3-11D9-B162-00018002F0A4}" mergeInterval="0" personalView="1" maximized="1" windowWidth="796" windowHeight="438" activeSheetId="7"/>
    <customWorkbookView name="1 - Личное представление" guid="{CB8B9A01-6A6F-4CBA-9FB9-1B7501FD2FAE}" mergeInterval="0" personalView="1" maximized="1" windowWidth="1004" windowHeight="556" activeSheetId="4"/>
    <customWorkbookView name="PC - Личное представление" guid="{44195939-FF8E-42E2-8003-8D5D0D47E574}" mergeInterval="0" personalView="1" maximized="1" windowWidth="1276" windowHeight="782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23" l="1"/>
  <c r="D19" i="23"/>
  <c r="D18" i="23"/>
  <c r="G14" i="22" l="1"/>
  <c r="H14" i="22"/>
  <c r="I14" i="22"/>
  <c r="J14" i="22"/>
  <c r="K14" i="22"/>
  <c r="L14" i="22"/>
  <c r="M14" i="22"/>
  <c r="N14" i="22"/>
  <c r="O14" i="22"/>
  <c r="F14" i="22"/>
  <c r="S20" i="22"/>
  <c r="E20" i="22"/>
  <c r="P20" i="22" s="1"/>
  <c r="G15" i="22"/>
  <c r="H15" i="22"/>
  <c r="I15" i="22"/>
  <c r="J15" i="22"/>
  <c r="K15" i="22"/>
  <c r="L15" i="22"/>
  <c r="M15" i="22"/>
  <c r="N15" i="22"/>
  <c r="O15" i="22"/>
  <c r="F18" i="22"/>
  <c r="C11" i="20"/>
  <c r="D11" i="20"/>
  <c r="C15" i="20"/>
  <c r="C16" i="20"/>
  <c r="D15" i="20"/>
  <c r="D16" i="20"/>
  <c r="F15" i="22" l="1"/>
  <c r="E18" i="22"/>
  <c r="J19" i="22" l="1"/>
  <c r="E19" i="22"/>
  <c r="P19" i="22" s="1"/>
  <c r="E17" i="22"/>
  <c r="P17" i="22" s="1"/>
  <c r="D13" i="20" l="1"/>
  <c r="C14" i="20"/>
  <c r="F13" i="20"/>
  <c r="E13" i="20"/>
  <c r="D16" i="23" l="1"/>
  <c r="K13" i="22" l="1"/>
  <c r="K21" i="22" s="1"/>
  <c r="L13" i="22"/>
  <c r="L21" i="22" s="1"/>
  <c r="M13" i="22"/>
  <c r="M21" i="22" s="1"/>
  <c r="N13" i="22"/>
  <c r="N21" i="22" s="1"/>
  <c r="O13" i="22"/>
  <c r="O21" i="22" s="1"/>
  <c r="G13" i="22"/>
  <c r="G21" i="22" s="1"/>
  <c r="H13" i="22"/>
  <c r="H21" i="22" s="1"/>
  <c r="I13" i="22"/>
  <c r="I21" i="22" s="1"/>
  <c r="J13" i="22" l="1"/>
  <c r="J21" i="22" s="1"/>
  <c r="E14" i="22" l="1"/>
  <c r="P14" i="22" s="1"/>
  <c r="F13" i="22" l="1"/>
  <c r="F21" i="22" s="1"/>
  <c r="E15" i="22" l="1"/>
  <c r="P15" i="22" s="1"/>
  <c r="E13" i="22"/>
  <c r="E21" i="22" s="1"/>
  <c r="P13" i="22" l="1"/>
  <c r="D20" i="23" l="1"/>
  <c r="P21" i="22" l="1"/>
  <c r="D12" i="20" l="1"/>
  <c r="C12" i="20" s="1"/>
  <c r="C17" i="20" s="1"/>
  <c r="D17" i="20"/>
  <c r="C13" i="20"/>
</calcChain>
</file>

<file path=xl/sharedStrings.xml><?xml version="1.0" encoding="utf-8"?>
<sst xmlns="http://schemas.openxmlformats.org/spreadsheetml/2006/main" count="102" uniqueCount="77">
  <si>
    <t>Загальний фонд</t>
  </si>
  <si>
    <t>Спеціальний фонд</t>
  </si>
  <si>
    <t>Код</t>
  </si>
  <si>
    <t xml:space="preserve">Офіційні трансферти </t>
  </si>
  <si>
    <t>Додаток 1</t>
  </si>
  <si>
    <t>РАЗОМ ДОХОДІВ</t>
  </si>
  <si>
    <t>Найменування згідно з Класифікацією доходів бюджету</t>
  </si>
  <si>
    <t>Усього</t>
  </si>
  <si>
    <t>усього</t>
  </si>
  <si>
    <t>у тому числі бюджет розвитку</t>
  </si>
  <si>
    <t>до розпорядження міського голови</t>
  </si>
  <si>
    <t>грн.</t>
  </si>
  <si>
    <t>Код Функціональної класифікації видатків та кредитування бюджету</t>
  </si>
  <si>
    <t>з них</t>
  </si>
  <si>
    <t>(код бюджету)</t>
  </si>
  <si>
    <t>грн</t>
  </si>
  <si>
    <t>РАЗОМ</t>
  </si>
  <si>
    <t>видатки споживання</t>
  </si>
  <si>
    <t>видатки розвитку</t>
  </si>
  <si>
    <t>комунальні послуги та енергоносії</t>
  </si>
  <si>
    <t xml:space="preserve">Від органів державного управління </t>
  </si>
  <si>
    <t>Начальник фінансового управління</t>
  </si>
  <si>
    <t>Ольга ЯКОВЕНКО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</si>
  <si>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</si>
  <si>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</si>
  <si>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</si>
  <si>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оплата праці і нарахування на заробітну плату</t>
  </si>
  <si>
    <t>1558900000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</si>
  <si>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</si>
  <si>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</si>
  <si>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</si>
  <si>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X</t>
  </si>
  <si>
    <t xml:space="preserve">УСЬОГО за розділом І, у тому числі: </t>
  </si>
  <si>
    <t>загальний фонд</t>
  </si>
  <si>
    <t>Начальник фінансового управління                                                Ольга ЯКОВЕНКО</t>
  </si>
  <si>
    <t xml:space="preserve">                                                                   до розпорядження міського голови</t>
  </si>
  <si>
    <t>ЗМІНИ</t>
  </si>
  <si>
    <t xml:space="preserve">      1. Зміни до показників міжбюджетних трансфертів з інших бюджетів</t>
  </si>
  <si>
    <t>спеціальний фонд</t>
  </si>
  <si>
    <t xml:space="preserve">ЗМІНИ
</t>
  </si>
  <si>
    <t xml:space="preserve">до розподілу  видатків бюджету Чорноморської міської територіальної громади на 2026 рік  </t>
  </si>
  <si>
    <t/>
  </si>
  <si>
    <t>до міжбюджетних трансфертів бюджету Чорноморської міської територіальної громади  на 2026 рік</t>
  </si>
  <si>
    <t>І. Трансферти до загального фонду бюджету</t>
  </si>
  <si>
    <t>0600000</t>
  </si>
  <si>
    <t>Управління освіти Чорноморської мiської ради Одеського району Одеської областi</t>
  </si>
  <si>
    <t>0610000</t>
  </si>
  <si>
    <t>Додаток 2</t>
  </si>
  <si>
    <t xml:space="preserve">                                                                   Додаток 3</t>
  </si>
  <si>
    <t>ЗМІНИ
 до річних обсягів міжбюджетних трансфертів за доходами бюджету Чорноморської  міської територіальної громади 
на 2026 рік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</si>
  <si>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</si>
  <si>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</si>
  <si>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</si>
  <si>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</si>
  <si>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0611031</t>
  </si>
  <si>
    <t>1031</t>
  </si>
  <si>
    <t>0921</t>
  </si>
  <si>
    <t>Надання загальної середньої освіти закладами загальної середньої освіти за рахунок освітньої субвенції</t>
  </si>
  <si>
    <t>в тому числі:</t>
  </si>
  <si>
    <t>комунальні заклади загальної середньої освіти</t>
  </si>
  <si>
    <t>0611032</t>
  </si>
  <si>
    <t>1032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</si>
  <si>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</si>
  <si>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розвитку, за рахунок освітньої субвенції</t>
  </si>
  <si>
    <t>Державний бюджет</t>
  </si>
  <si>
    <t>41050000</t>
  </si>
  <si>
    <t>Субвенції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</si>
  <si>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</si>
  <si>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приватні заклади загальної середньої освіти</t>
  </si>
  <si>
    <t>0611152</t>
  </si>
  <si>
    <t>1152</t>
  </si>
  <si>
    <t>0990</t>
  </si>
  <si>
    <t>Забезпечення діяльності інклюзивно-ресурсних центрів за рахунок освітньої субвенції</t>
  </si>
  <si>
    <t>Обласний бюджет Одеської області</t>
  </si>
  <si>
    <t xml:space="preserve">                                                                   від   09.09.2026 № 260</t>
  </si>
  <si>
    <t xml:space="preserve">від     09.09.2026 № 260 </t>
  </si>
  <si>
    <t xml:space="preserve">від   09.09.2026 № 260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</si>
</sst>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#,##0_ ;\-#,##0\ "/>
    <numFmt numFmtId="166" formatCode="#,##0;\-#,##0;#,&quot;-&quot;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53"/>
      <name val="Times New Roman"/>
      <family val="1"/>
      <charset val="204"/>
    </font>
    <font>
      <sz val="12"/>
      <color indexed="53"/>
      <name val="Times New Roman"/>
      <family val="1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Times New Roman"/>
      <family val="1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indexed="53"/>
      <name val="Times New Roman"/>
      <family val="1"/>
      <charset val="204"/>
    </font>
    <font>
      <u/>
      <sz val="12"/>
      <color indexed="12"/>
      <name val="Arial Cyr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FF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11" fillId="0" borderId="0"/>
    <xf numFmtId="0" fontId="20" fillId="0" borderId="0"/>
    <xf numFmtId="0" fontId="24" fillId="0" borderId="0"/>
    <xf numFmtId="0" fontId="2" fillId="0" borderId="0"/>
    <xf numFmtId="0" fontId="1" fillId="0" borderId="0"/>
    <xf numFmtId="0" fontId="27" fillId="0" borderId="0"/>
    <xf numFmtId="0" fontId="24" fillId="0" borderId="0"/>
  </cellStyleXfs>
  <cellXfs count="126">
    <xf numFmtId="0" fontId="0" fillId="0" borderId="0" xfId="0"/>
    <xf numFmtId="0" fontId="6" fillId="0" borderId="0" xfId="0" applyFont="1"/>
    <xf numFmtId="0" fontId="9" fillId="0" borderId="0" xfId="0" applyFont="1" applyAlignment="1">
      <alignment horizontal="justify"/>
    </xf>
    <xf numFmtId="0" fontId="10" fillId="0" borderId="0" xfId="0" applyFont="1"/>
    <xf numFmtId="0" fontId="6" fillId="0" borderId="0" xfId="0" applyFont="1" applyAlignment="1">
      <alignment horizontal="right"/>
    </xf>
    <xf numFmtId="0" fontId="12" fillId="2" borderId="0" xfId="0" applyFont="1" applyFill="1"/>
    <xf numFmtId="0" fontId="6" fillId="2" borderId="0" xfId="0" applyFont="1" applyFill="1"/>
    <xf numFmtId="49" fontId="6" fillId="2" borderId="0" xfId="0" applyNumberFormat="1" applyFont="1" applyFill="1"/>
    <xf numFmtId="164" fontId="6" fillId="2" borderId="0" xfId="0" applyNumberFormat="1" applyFont="1" applyFill="1"/>
    <xf numFmtId="0" fontId="10" fillId="2" borderId="0" xfId="0" applyFont="1" applyFill="1"/>
    <xf numFmtId="49" fontId="7" fillId="2" borderId="0" xfId="0" applyNumberFormat="1" applyFont="1" applyFill="1" applyAlignment="1">
      <alignment horizontal="center" vertical="center"/>
    </xf>
    <xf numFmtId="0" fontId="14" fillId="0" borderId="0" xfId="0" applyFont="1"/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justify" vertical="top" wrapText="1"/>
    </xf>
    <xf numFmtId="0" fontId="1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8" fillId="0" borderId="0" xfId="0" applyFont="1" applyAlignment="1">
      <alignment horizontal="justify"/>
    </xf>
    <xf numFmtId="0" fontId="16" fillId="0" borderId="0" xfId="0" applyFont="1"/>
    <xf numFmtId="0" fontId="15" fillId="0" borderId="0" xfId="0" applyFont="1" applyAlignment="1">
      <alignment horizontal="justify"/>
    </xf>
    <xf numFmtId="0" fontId="13" fillId="0" borderId="0" xfId="1" applyFont="1" applyAlignment="1" applyProtection="1">
      <alignment horizontal="center"/>
    </xf>
    <xf numFmtId="0" fontId="13" fillId="0" borderId="0" xfId="1" applyFont="1" applyAlignment="1" applyProtection="1">
      <alignment horizontal="left"/>
    </xf>
    <xf numFmtId="0" fontId="6" fillId="0" borderId="4" xfId="1" applyFont="1" applyBorder="1" applyAlignment="1" applyProtection="1">
      <alignment horizontal="left"/>
    </xf>
    <xf numFmtId="3" fontId="10" fillId="0" borderId="0" xfId="0" applyNumberFormat="1" applyFont="1"/>
    <xf numFmtId="0" fontId="15" fillId="0" borderId="0" xfId="0" applyFont="1" applyAlignment="1">
      <alignment horizontal="left" vertical="top" wrapText="1"/>
    </xf>
    <xf numFmtId="0" fontId="7" fillId="0" borderId="0" xfId="0" applyFont="1" applyAlignment="1">
      <alignment horizontal="justify" vertical="top" wrapText="1"/>
    </xf>
    <xf numFmtId="0" fontId="18" fillId="0" borderId="0" xfId="1" applyFont="1" applyAlignment="1" applyProtection="1"/>
    <xf numFmtId="0" fontId="8" fillId="0" borderId="0" xfId="0" applyFont="1"/>
    <xf numFmtId="0" fontId="6" fillId="0" borderId="0" xfId="0" applyFont="1" applyAlignment="1">
      <alignment horizontal="left"/>
    </xf>
    <xf numFmtId="4" fontId="13" fillId="0" borderId="1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/>
    <xf numFmtId="49" fontId="7" fillId="2" borderId="1" xfId="0" applyNumberFormat="1" applyFont="1" applyFill="1" applyBorder="1" applyAlignment="1">
      <alignment horizontal="center" vertical="center"/>
    </xf>
    <xf numFmtId="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" fontId="10" fillId="0" borderId="0" xfId="0" applyNumberFormat="1" applyFont="1"/>
    <xf numFmtId="0" fontId="7" fillId="2" borderId="0" xfId="0" applyFont="1" applyFill="1" applyAlignment="1">
      <alignment horizontal="center" vertical="center"/>
    </xf>
    <xf numFmtId="4" fontId="7" fillId="2" borderId="0" xfId="4" applyNumberFormat="1" applyFont="1" applyFill="1" applyAlignment="1">
      <alignment horizontal="center" vertical="center"/>
    </xf>
    <xf numFmtId="4" fontId="7" fillId="2" borderId="0" xfId="4" applyNumberFormat="1" applyFont="1" applyFill="1" applyAlignment="1">
      <alignment horizontal="center" vertical="center" wrapText="1"/>
    </xf>
    <xf numFmtId="0" fontId="16" fillId="2" borderId="0" xfId="0" applyFont="1" applyFill="1"/>
    <xf numFmtId="0" fontId="25" fillId="2" borderId="0" xfId="6" applyFont="1" applyFill="1"/>
    <xf numFmtId="0" fontId="22" fillId="2" borderId="0" xfId="0" applyFont="1" applyFill="1"/>
    <xf numFmtId="0" fontId="16" fillId="2" borderId="0" xfId="0" applyFont="1" applyFill="1" applyAlignment="1">
      <alignment horizontal="right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/>
    </xf>
    <xf numFmtId="0" fontId="22" fillId="2" borderId="7" xfId="0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top" wrapText="1"/>
    </xf>
    <xf numFmtId="165" fontId="23" fillId="2" borderId="6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65" fontId="16" fillId="2" borderId="6" xfId="0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centerContinuous" vertical="center"/>
    </xf>
    <xf numFmtId="165" fontId="23" fillId="2" borderId="6" xfId="0" applyNumberFormat="1" applyFont="1" applyFill="1" applyBorder="1" applyAlignment="1">
      <alignment horizontal="center"/>
    </xf>
    <xf numFmtId="4" fontId="13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left"/>
    </xf>
    <xf numFmtId="0" fontId="23" fillId="2" borderId="0" xfId="0" applyFont="1" applyFill="1" applyAlignment="1">
      <alignment horizontal="center"/>
    </xf>
    <xf numFmtId="0" fontId="2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0" fontId="16" fillId="2" borderId="1" xfId="0" quotePrefix="1" applyFont="1" applyFill="1" applyBorder="1" applyAlignment="1">
      <alignment vertical="center" wrapText="1"/>
    </xf>
    <xf numFmtId="49" fontId="16" fillId="2" borderId="0" xfId="0" applyNumberFormat="1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6" fillId="2" borderId="0" xfId="0" quotePrefix="1" applyFont="1" applyFill="1" applyAlignment="1">
      <alignment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1" xfId="0" quotePrefix="1" applyFont="1" applyFill="1" applyBorder="1" applyAlignment="1">
      <alignment vertical="center" wrapText="1"/>
    </xf>
    <xf numFmtId="3" fontId="7" fillId="2" borderId="1" xfId="4" applyNumberFormat="1" applyFont="1" applyFill="1" applyBorder="1" applyAlignment="1">
      <alignment horizontal="center" vertical="center" wrapText="1"/>
    </xf>
    <xf numFmtId="3" fontId="7" fillId="2" borderId="1" xfId="4" applyNumberFormat="1" applyFont="1" applyFill="1" applyBorder="1" applyAlignment="1">
      <alignment horizontal="center" vertical="center"/>
    </xf>
    <xf numFmtId="3" fontId="13" fillId="2" borderId="0" xfId="0" applyNumberFormat="1" applyFont="1" applyFill="1" applyAlignment="1">
      <alignment horizontal="center" vertical="center" wrapText="1"/>
    </xf>
    <xf numFmtId="0" fontId="23" fillId="0" borderId="1" xfId="0" quotePrefix="1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quotePrefix="1" applyFont="1" applyBorder="1" applyAlignment="1">
      <alignment vertical="center" wrapText="1"/>
    </xf>
    <xf numFmtId="3" fontId="7" fillId="2" borderId="0" xfId="4" applyNumberFormat="1" applyFont="1" applyFill="1" applyAlignment="1">
      <alignment horizontal="center" vertical="center"/>
    </xf>
    <xf numFmtId="166" fontId="23" fillId="0" borderId="1" xfId="0" applyNumberFormat="1" applyFont="1" applyBorder="1" applyAlignment="1">
      <alignment horizontal="right" vertical="center"/>
    </xf>
    <xf numFmtId="166" fontId="16" fillId="0" borderId="1" xfId="0" applyNumberFormat="1" applyFont="1" applyBorder="1" applyAlignment="1">
      <alignment horizontal="right" vertical="center"/>
    </xf>
    <xf numFmtId="166" fontId="23" fillId="0" borderId="1" xfId="0" applyNumberFormat="1" applyFont="1" applyBorder="1" applyAlignment="1">
      <alignment horizontal="center" vertical="center"/>
    </xf>
    <xf numFmtId="166" fontId="16" fillId="0" borderId="1" xfId="0" applyNumberFormat="1" applyFont="1" applyBorder="1" applyAlignment="1">
      <alignment horizontal="center" vertical="center"/>
    </xf>
    <xf numFmtId="4" fontId="16" fillId="2" borderId="0" xfId="0" applyNumberFormat="1" applyFont="1" applyFill="1"/>
    <xf numFmtId="4" fontId="16" fillId="0" borderId="0" xfId="0" applyNumberFormat="1" applyFont="1"/>
    <xf numFmtId="0" fontId="28" fillId="2" borderId="1" xfId="0" applyFont="1" applyFill="1" applyBorder="1" applyAlignment="1">
      <alignment horizontal="center" vertical="center" wrapText="1"/>
    </xf>
    <xf numFmtId="0" fontId="28" fillId="2" borderId="1" xfId="0" quotePrefix="1" applyFont="1" applyFill="1" applyBorder="1" applyAlignment="1">
      <alignment vertical="center" wrapText="1"/>
    </xf>
    <xf numFmtId="0" fontId="28" fillId="2" borderId="0" xfId="0" applyFont="1" applyFill="1"/>
    <xf numFmtId="4" fontId="28" fillId="2" borderId="0" xfId="0" applyNumberFormat="1" applyFont="1" applyFill="1"/>
    <xf numFmtId="4" fontId="28" fillId="0" borderId="0" xfId="0" applyNumberFormat="1" applyFont="1"/>
    <xf numFmtId="3" fontId="16" fillId="2" borderId="1" xfId="0" applyNumberFormat="1" applyFont="1" applyFill="1" applyBorder="1" applyAlignment="1">
      <alignment horizontal="center" vertical="center"/>
    </xf>
    <xf numFmtId="3" fontId="28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3" fillId="0" borderId="0" xfId="1" applyFont="1" applyAlignment="1" applyProtection="1">
      <alignment horizontal="center" vertical="center" wrapText="1"/>
    </xf>
    <xf numFmtId="0" fontId="13" fillId="0" borderId="0" xfId="1" applyFont="1" applyAlignment="1" applyProtection="1">
      <alignment horizontal="left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top"/>
    </xf>
    <xf numFmtId="49" fontId="6" fillId="2" borderId="0" xfId="0" applyNumberFormat="1" applyFont="1" applyFill="1" applyAlignment="1">
      <alignment horizontal="left" vertical="top"/>
    </xf>
    <xf numFmtId="0" fontId="21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0" fontId="13" fillId="2" borderId="0" xfId="1" applyFont="1" applyFill="1" applyAlignment="1" applyProtection="1">
      <alignment horizontal="left"/>
    </xf>
    <xf numFmtId="0" fontId="22" fillId="2" borderId="1" xfId="0" applyFont="1" applyFill="1" applyBorder="1" applyAlignment="1">
      <alignment horizontal="center" vertical="center" wrapText="1"/>
    </xf>
    <xf numFmtId="0" fontId="25" fillId="2" borderId="0" xfId="6" applyFont="1" applyFill="1" applyAlignment="1">
      <alignment horizontal="left" wrapText="1"/>
    </xf>
    <xf numFmtId="0" fontId="16" fillId="2" borderId="0" xfId="0" applyFont="1" applyFill="1" applyAlignment="1">
      <alignment horizontal="left"/>
    </xf>
    <xf numFmtId="0" fontId="16" fillId="2" borderId="0" xfId="0" applyFont="1" applyFill="1" applyAlignment="1">
      <alignment horizontal="left" wrapText="1"/>
    </xf>
    <xf numFmtId="0" fontId="23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23" fillId="2" borderId="0" xfId="6" applyFont="1" applyFill="1" applyAlignment="1">
      <alignment horizontal="center"/>
    </xf>
    <xf numFmtId="0" fontId="26" fillId="2" borderId="0" xfId="0" quotePrefix="1" applyFont="1" applyFill="1" applyAlignment="1">
      <alignment horizontal="center"/>
    </xf>
    <xf numFmtId="0" fontId="21" fillId="2" borderId="5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top" wrapText="1"/>
    </xf>
    <xf numFmtId="0" fontId="22" fillId="2" borderId="8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left" vertical="center" wrapText="1"/>
    </xf>
    <xf numFmtId="0" fontId="23" fillId="2" borderId="6" xfId="0" applyFont="1" applyFill="1" applyBorder="1" applyAlignment="1">
      <alignment horizontal="left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23" fillId="2" borderId="5" xfId="0" quotePrefix="1" applyFont="1" applyFill="1" applyBorder="1" applyAlignment="1">
      <alignment horizontal="left" vertical="center" wrapText="1"/>
    </xf>
    <xf numFmtId="0" fontId="23" fillId="2" borderId="6" xfId="0" quotePrefix="1" applyFont="1" applyFill="1" applyBorder="1" applyAlignment="1">
      <alignment horizontal="left" vertical="center" wrapText="1"/>
    </xf>
  </cellXfs>
  <cellStyles count="11">
    <cellStyle name="Гіперпосилання" xfId="1" builtinId="8"/>
    <cellStyle name="Звичайний" xfId="0" builtinId="0"/>
    <cellStyle name="Звичайний 2" xfId="7" xr:uid="{00000000-0005-0000-0000-000002000000}"/>
    <cellStyle name="Звичайний 2 2" xfId="8" xr:uid="{00000000-0005-0000-0000-000003000000}"/>
    <cellStyle name="Звичайний 3" xfId="10" xr:uid="{00000000-0005-0000-0000-000004000000}"/>
    <cellStyle name="Обычный 2" xfId="5" xr:uid="{00000000-0005-0000-0000-000005000000}"/>
    <cellStyle name="Обычный 3" xfId="2" xr:uid="{00000000-0005-0000-0000-000006000000}"/>
    <cellStyle name="Обычный 4" xfId="6" xr:uid="{00000000-0005-0000-0000-000007000000}"/>
    <cellStyle name="Обычный 6" xfId="3" xr:uid="{00000000-0005-0000-0000-000008000000}"/>
    <cellStyle name="Обычный 9" xfId="9" xr:uid="{00000000-0005-0000-0000-000009000000}"/>
    <cellStyle name="Обычный_дод 3" xfId="4" xr:uid="{00000000-0005-0000-0000-00000A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view="pageBreakPreview" zoomScale="75" zoomScaleSheetLayoutView="75" workbookViewId="0">
      <selection activeCell="C5" sqref="C5"/>
    </sheetView>
  </sheetViews>
  <sheetFormatPr defaultColWidth="8.85546875" defaultRowHeight="15" x14ac:dyDescent="0.2"/>
  <cols>
    <col min="1" max="1" width="12.140625" style="3" customWidth="1"/>
    <col min="2" max="2" width="46.7109375" style="3" customWidth="1"/>
    <col min="3" max="3" width="17.42578125" style="3" customWidth="1"/>
    <col min="4" max="4" width="18.7109375" style="3" customWidth="1"/>
    <col min="5" max="5" width="18.140625" style="3" customWidth="1"/>
    <col min="6" max="6" width="18.7109375" style="3" customWidth="1"/>
    <col min="7" max="7" width="8.85546875" style="3"/>
    <col min="8" max="8" width="23" style="3" customWidth="1"/>
    <col min="9" max="16384" width="8.85546875" style="3"/>
  </cols>
  <sheetData>
    <row r="1" spans="1:8" ht="15.75" x14ac:dyDescent="0.25">
      <c r="A1" s="93"/>
      <c r="B1" s="93"/>
      <c r="D1" s="1" t="s">
        <v>4</v>
      </c>
      <c r="E1" s="1"/>
      <c r="F1" s="27"/>
    </row>
    <row r="2" spans="1:8" ht="15.75" x14ac:dyDescent="0.25">
      <c r="A2" s="19"/>
      <c r="D2" s="1" t="s">
        <v>10</v>
      </c>
    </row>
    <row r="3" spans="1:8" ht="15.75" x14ac:dyDescent="0.25">
      <c r="A3" s="19"/>
      <c r="D3" s="28" t="s">
        <v>76</v>
      </c>
    </row>
    <row r="4" spans="1:8" ht="60.6" customHeight="1" x14ac:dyDescent="0.2">
      <c r="A4" s="94" t="s">
        <v>49</v>
      </c>
      <c r="B4" s="94"/>
      <c r="C4" s="94"/>
      <c r="D4" s="94"/>
      <c r="E4" s="94"/>
      <c r="F4" s="94"/>
    </row>
    <row r="5" spans="1:8" ht="18.75" customHeight="1" x14ac:dyDescent="0.25">
      <c r="A5" s="95">
        <v>1558900000</v>
      </c>
      <c r="B5" s="95"/>
      <c r="C5" s="21"/>
      <c r="D5" s="20"/>
      <c r="E5" s="20"/>
      <c r="F5" s="20"/>
    </row>
    <row r="6" spans="1:8" ht="15.75" x14ac:dyDescent="0.25">
      <c r="A6" s="22" t="s">
        <v>14</v>
      </c>
      <c r="B6" s="20"/>
      <c r="C6" s="20"/>
      <c r="D6" s="20"/>
      <c r="E6" s="20"/>
      <c r="F6" s="20"/>
    </row>
    <row r="7" spans="1:8" ht="15.75" x14ac:dyDescent="0.25">
      <c r="A7" s="19"/>
      <c r="F7" s="4" t="s">
        <v>15</v>
      </c>
    </row>
    <row r="8" spans="1:8" ht="15.75" x14ac:dyDescent="0.2">
      <c r="A8" s="96" t="s">
        <v>2</v>
      </c>
      <c r="B8" s="96" t="s">
        <v>6</v>
      </c>
      <c r="C8" s="98" t="s">
        <v>7</v>
      </c>
      <c r="D8" s="96" t="s">
        <v>0</v>
      </c>
      <c r="E8" s="96" t="s">
        <v>1</v>
      </c>
      <c r="F8" s="96"/>
    </row>
    <row r="9" spans="1:8" ht="31.5" x14ac:dyDescent="0.2">
      <c r="A9" s="97"/>
      <c r="B9" s="96"/>
      <c r="C9" s="99"/>
      <c r="D9" s="96"/>
      <c r="E9" s="12" t="s">
        <v>8</v>
      </c>
      <c r="F9" s="12" t="s">
        <v>9</v>
      </c>
    </row>
    <row r="10" spans="1:8" ht="15.75" x14ac:dyDescent="0.2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>
        <v>6</v>
      </c>
    </row>
    <row r="11" spans="1:8" ht="22.15" customHeight="1" x14ac:dyDescent="0.2">
      <c r="A11" s="13">
        <v>40000000</v>
      </c>
      <c r="B11" s="13" t="s">
        <v>3</v>
      </c>
      <c r="C11" s="63">
        <f>C12+C15</f>
        <v>87123600</v>
      </c>
      <c r="D11" s="63">
        <f>D12+D15</f>
        <v>87123600</v>
      </c>
      <c r="E11" s="29"/>
      <c r="F11" s="29"/>
      <c r="H11" s="23"/>
    </row>
    <row r="12" spans="1:8" ht="22.15" customHeight="1" x14ac:dyDescent="0.2">
      <c r="A12" s="13">
        <v>41000000</v>
      </c>
      <c r="B12" s="14" t="s">
        <v>20</v>
      </c>
      <c r="C12" s="63">
        <f t="shared" ref="C12" si="0">D12+E12</f>
        <v>86273700</v>
      </c>
      <c r="D12" s="63">
        <f>D13</f>
        <v>86273700</v>
      </c>
      <c r="E12" s="29"/>
      <c r="F12" s="29"/>
      <c r="H12" s="23"/>
    </row>
    <row r="13" spans="1:8" s="18" customFormat="1" ht="31.5" x14ac:dyDescent="0.25">
      <c r="A13" s="62" t="s">
        <v>50</v>
      </c>
      <c r="B13" s="74" t="s">
        <v>51</v>
      </c>
      <c r="C13" s="80">
        <f>D13+E13</f>
        <v>86273700</v>
      </c>
      <c r="D13" s="80">
        <f>D14</f>
        <v>86273700</v>
      </c>
      <c r="E13" s="78">
        <f t="shared" ref="E13:F13" si="1">SUM(E14:E21)</f>
        <v>0</v>
      </c>
      <c r="F13" s="78">
        <f t="shared" si="1"/>
        <v>0</v>
      </c>
    </row>
    <row r="14" spans="1:8" s="18" customFormat="1" ht="34.5" customHeight="1" x14ac:dyDescent="0.25">
      <c r="A14" s="75" t="s">
        <v>52</v>
      </c>
      <c r="B14" s="76" t="s">
        <v>53</v>
      </c>
      <c r="C14" s="81">
        <f t="shared" ref="C14:C16" si="2">D14+E14</f>
        <v>86273700</v>
      </c>
      <c r="D14" s="81">
        <v>86273700</v>
      </c>
      <c r="E14" s="79"/>
      <c r="F14" s="79">
        <v>0</v>
      </c>
    </row>
    <row r="15" spans="1:8" s="18" customFormat="1" ht="34.5" customHeight="1" x14ac:dyDescent="0.25">
      <c r="A15" s="62" t="s">
        <v>65</v>
      </c>
      <c r="B15" s="74" t="s">
        <v>66</v>
      </c>
      <c r="C15" s="80">
        <f t="shared" si="2"/>
        <v>849900</v>
      </c>
      <c r="D15" s="80">
        <f>D16</f>
        <v>849900</v>
      </c>
      <c r="E15" s="78"/>
      <c r="F15" s="78"/>
    </row>
    <row r="16" spans="1:8" s="18" customFormat="1" ht="47.25" x14ac:dyDescent="0.25">
      <c r="A16" s="75">
        <v>41051000</v>
      </c>
      <c r="B16" s="76" t="s">
        <v>67</v>
      </c>
      <c r="C16" s="81">
        <f t="shared" si="2"/>
        <v>849900</v>
      </c>
      <c r="D16" s="81">
        <f>849900</f>
        <v>849900</v>
      </c>
      <c r="E16" s="79"/>
      <c r="F16" s="79"/>
    </row>
    <row r="17" spans="1:6" ht="15.75" x14ac:dyDescent="0.2">
      <c r="A17" s="15"/>
      <c r="B17" s="16" t="s">
        <v>5</v>
      </c>
      <c r="C17" s="64">
        <f>C11</f>
        <v>87123600</v>
      </c>
      <c r="D17" s="64">
        <f>D11</f>
        <v>87123600</v>
      </c>
      <c r="E17" s="30"/>
      <c r="F17" s="30"/>
    </row>
    <row r="18" spans="1:6" ht="15.75" x14ac:dyDescent="0.2">
      <c r="A18" s="24"/>
      <c r="B18" s="25"/>
      <c r="C18" s="73"/>
      <c r="D18" s="73"/>
      <c r="E18" s="73"/>
      <c r="F18" s="73"/>
    </row>
    <row r="19" spans="1:6" ht="15.75" x14ac:dyDescent="0.2">
      <c r="A19" s="24"/>
      <c r="B19" s="25"/>
      <c r="C19" s="59"/>
      <c r="D19" s="59"/>
      <c r="E19" s="59"/>
      <c r="F19" s="59"/>
    </row>
    <row r="20" spans="1:6" ht="15.75" x14ac:dyDescent="0.2">
      <c r="A20" s="24"/>
      <c r="B20" s="25"/>
      <c r="C20" s="59"/>
      <c r="D20" s="59"/>
      <c r="E20" s="59"/>
      <c r="F20" s="59"/>
    </row>
    <row r="21" spans="1:6" ht="15.75" x14ac:dyDescent="0.25">
      <c r="A21" s="17"/>
      <c r="B21" s="18" t="s">
        <v>21</v>
      </c>
      <c r="C21" s="1"/>
      <c r="D21" s="1"/>
      <c r="E21" s="18" t="s">
        <v>22</v>
      </c>
      <c r="F21" s="1"/>
    </row>
    <row r="22" spans="1:6" ht="15.75" x14ac:dyDescent="0.25">
      <c r="A22" s="2"/>
    </row>
    <row r="25" spans="1:6" x14ac:dyDescent="0.2">
      <c r="A25" s="26"/>
    </row>
  </sheetData>
  <mergeCells count="8">
    <mergeCell ref="A1:B1"/>
    <mergeCell ref="A4:F4"/>
    <mergeCell ref="A5:B5"/>
    <mergeCell ref="A8:A9"/>
    <mergeCell ref="B8:B9"/>
    <mergeCell ref="C8:C9"/>
    <mergeCell ref="D8:D9"/>
    <mergeCell ref="E8:F8"/>
  </mergeCells>
  <hyperlinks>
    <hyperlink ref="A25" location="_ftnref1" display="_ftnref1" xr:uid="{00000000-0004-0000-0000-000000000000}"/>
  </hyperlinks>
  <printOptions horizontalCentered="1"/>
  <pageMargins left="0.78740157480314965" right="0.31496062992125984" top="1.1811023622047245" bottom="0.19685039370078741" header="0.19685039370078741" footer="0.15748031496062992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8"/>
  <sheetViews>
    <sheetView tabSelected="1" view="pageBreakPreview" zoomScale="60" zoomScaleNormal="75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A5" sqref="A5:P5"/>
    </sheetView>
  </sheetViews>
  <sheetFormatPr defaultColWidth="9.140625" defaultRowHeight="15" x14ac:dyDescent="0.2"/>
  <cols>
    <col min="1" max="1" width="12.85546875" style="3" customWidth="1"/>
    <col min="2" max="2" width="11.5703125" style="3" customWidth="1"/>
    <col min="3" max="3" width="11" style="3" customWidth="1"/>
    <col min="4" max="4" width="45.85546875" style="3" customWidth="1"/>
    <col min="5" max="5" width="19.140625" style="3" bestFit="1" customWidth="1"/>
    <col min="6" max="6" width="14.140625" style="3" customWidth="1"/>
    <col min="7" max="7" width="14.28515625" style="3" customWidth="1"/>
    <col min="8" max="8" width="14.85546875" style="3" customWidth="1"/>
    <col min="9" max="9" width="14" style="3" customWidth="1"/>
    <col min="10" max="10" width="17.28515625" style="3" customWidth="1"/>
    <col min="11" max="11" width="17" style="3" customWidth="1"/>
    <col min="12" max="12" width="17.28515625" style="9" bestFit="1" customWidth="1"/>
    <col min="13" max="13" width="13.42578125" style="3" customWidth="1"/>
    <col min="14" max="14" width="13" style="3" customWidth="1"/>
    <col min="15" max="15" width="19.7109375" style="3" customWidth="1"/>
    <col min="16" max="16" width="19.140625" style="3" bestFit="1" customWidth="1"/>
    <col min="17" max="16384" width="9.140625" style="3"/>
  </cols>
  <sheetData>
    <row r="1" spans="1:19" ht="15.75" x14ac:dyDescent="0.25">
      <c r="A1" s="1"/>
      <c r="B1" s="1"/>
      <c r="C1" s="1"/>
      <c r="D1" s="1"/>
      <c r="E1" s="1"/>
      <c r="O1" s="1" t="s">
        <v>47</v>
      </c>
      <c r="P1" s="27"/>
    </row>
    <row r="2" spans="1:19" ht="15.75" x14ac:dyDescent="0.25">
      <c r="A2" s="1"/>
      <c r="B2" s="1"/>
      <c r="C2" s="1"/>
      <c r="D2" s="1"/>
      <c r="E2" s="1"/>
      <c r="O2" s="1" t="s">
        <v>10</v>
      </c>
      <c r="P2" s="1"/>
    </row>
    <row r="3" spans="1:19" ht="17.45" customHeight="1" x14ac:dyDescent="0.25">
      <c r="A3" s="1"/>
      <c r="B3" s="1"/>
      <c r="C3" s="1"/>
      <c r="D3" s="1"/>
      <c r="E3" s="1"/>
      <c r="N3" s="4"/>
      <c r="O3" s="28" t="s">
        <v>75</v>
      </c>
      <c r="P3" s="4"/>
    </row>
    <row r="4" spans="1:19" s="5" customFormat="1" ht="15.6" customHeight="1" x14ac:dyDescent="0.25">
      <c r="A4" s="103" t="s">
        <v>39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</row>
    <row r="5" spans="1:19" s="5" customFormat="1" ht="15.75" x14ac:dyDescent="0.25">
      <c r="A5" s="105" t="s">
        <v>40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</row>
    <row r="6" spans="1:19" s="5" customFormat="1" ht="15.75" x14ac:dyDescent="0.25">
      <c r="A6" s="106">
        <v>1558900000</v>
      </c>
      <c r="B6" s="106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9" s="5" customFormat="1" ht="15.75" x14ac:dyDescent="0.25">
      <c r="A7" s="100" t="s">
        <v>14</v>
      </c>
      <c r="B7" s="101"/>
      <c r="C7" s="10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 t="s">
        <v>11</v>
      </c>
    </row>
    <row r="8" spans="1:19" s="31" customFormat="1" ht="13.9" customHeight="1" x14ac:dyDescent="0.2">
      <c r="A8" s="102" t="s">
        <v>23</v>
      </c>
      <c r="B8" s="102" t="s">
        <v>24</v>
      </c>
      <c r="C8" s="102" t="s">
        <v>12</v>
      </c>
      <c r="D8" s="102" t="s">
        <v>25</v>
      </c>
      <c r="E8" s="107" t="s">
        <v>0</v>
      </c>
      <c r="F8" s="107"/>
      <c r="G8" s="107"/>
      <c r="H8" s="107"/>
      <c r="I8" s="107"/>
      <c r="J8" s="107" t="s">
        <v>1</v>
      </c>
      <c r="K8" s="107"/>
      <c r="L8" s="107"/>
      <c r="M8" s="107"/>
      <c r="N8" s="107"/>
      <c r="O8" s="107"/>
      <c r="P8" s="107" t="s">
        <v>16</v>
      </c>
    </row>
    <row r="9" spans="1:19" s="31" customFormat="1" ht="13.9" customHeight="1" x14ac:dyDescent="0.2">
      <c r="A9" s="102"/>
      <c r="B9" s="102"/>
      <c r="C9" s="102"/>
      <c r="D9" s="102"/>
      <c r="E9" s="107" t="s">
        <v>8</v>
      </c>
      <c r="F9" s="107" t="s">
        <v>17</v>
      </c>
      <c r="G9" s="107" t="s">
        <v>13</v>
      </c>
      <c r="H9" s="107"/>
      <c r="I9" s="107" t="s">
        <v>18</v>
      </c>
      <c r="J9" s="107" t="s">
        <v>8</v>
      </c>
      <c r="K9" s="107" t="s">
        <v>9</v>
      </c>
      <c r="L9" s="107" t="s">
        <v>17</v>
      </c>
      <c r="M9" s="107" t="s">
        <v>13</v>
      </c>
      <c r="N9" s="107"/>
      <c r="O9" s="107" t="s">
        <v>18</v>
      </c>
      <c r="P9" s="107"/>
    </row>
    <row r="10" spans="1:19" s="31" customFormat="1" ht="13.9" customHeight="1" x14ac:dyDescent="0.2">
      <c r="A10" s="102"/>
      <c r="B10" s="102"/>
      <c r="C10" s="102"/>
      <c r="D10" s="102"/>
      <c r="E10" s="107"/>
      <c r="F10" s="107"/>
      <c r="G10" s="107" t="s">
        <v>26</v>
      </c>
      <c r="H10" s="107" t="s">
        <v>19</v>
      </c>
      <c r="I10" s="107"/>
      <c r="J10" s="107"/>
      <c r="K10" s="107"/>
      <c r="L10" s="107"/>
      <c r="M10" s="107" t="s">
        <v>26</v>
      </c>
      <c r="N10" s="107" t="s">
        <v>19</v>
      </c>
      <c r="O10" s="107"/>
      <c r="P10" s="107"/>
    </row>
    <row r="11" spans="1:19" s="31" customFormat="1" ht="54" customHeight="1" x14ac:dyDescent="0.2">
      <c r="A11" s="102"/>
      <c r="B11" s="102"/>
      <c r="C11" s="102"/>
      <c r="D11" s="102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</row>
    <row r="12" spans="1:19" s="5" customFormat="1" ht="15.75" x14ac:dyDescent="0.25">
      <c r="A12" s="37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7">
        <v>14</v>
      </c>
      <c r="O12" s="37">
        <v>15</v>
      </c>
      <c r="P12" s="37">
        <v>16</v>
      </c>
    </row>
    <row r="13" spans="1:19" s="34" customFormat="1" ht="47.25" x14ac:dyDescent="0.2">
      <c r="A13" s="69" t="s">
        <v>44</v>
      </c>
      <c r="B13" s="69" t="s">
        <v>41</v>
      </c>
      <c r="C13" s="69" t="s">
        <v>41</v>
      </c>
      <c r="D13" s="70" t="s">
        <v>45</v>
      </c>
      <c r="E13" s="71">
        <f t="shared" ref="E13:E15" si="0">F13+I13</f>
        <v>87123600</v>
      </c>
      <c r="F13" s="71">
        <f>F14</f>
        <v>87123600</v>
      </c>
      <c r="G13" s="71">
        <f t="shared" ref="G13:I13" si="1">G14</f>
        <v>86981700</v>
      </c>
      <c r="H13" s="71">
        <f t="shared" si="1"/>
        <v>0</v>
      </c>
      <c r="I13" s="71">
        <f t="shared" si="1"/>
        <v>0</v>
      </c>
      <c r="J13" s="71">
        <f t="shared" ref="J13" si="2">J14</f>
        <v>0</v>
      </c>
      <c r="K13" s="71">
        <f t="shared" ref="K13" si="3">K14</f>
        <v>0</v>
      </c>
      <c r="L13" s="71">
        <f t="shared" ref="L13" si="4">L14</f>
        <v>0</v>
      </c>
      <c r="M13" s="71">
        <f t="shared" ref="M13" si="5">M14</f>
        <v>0</v>
      </c>
      <c r="N13" s="71">
        <f t="shared" ref="N13" si="6">N14</f>
        <v>0</v>
      </c>
      <c r="O13" s="71">
        <f t="shared" ref="O13" si="7">O14</f>
        <v>0</v>
      </c>
      <c r="P13" s="71">
        <f>E13+J13</f>
        <v>87123600</v>
      </c>
      <c r="Q13" s="33"/>
      <c r="R13" s="33"/>
    </row>
    <row r="14" spans="1:19" s="35" customFormat="1" ht="47.25" x14ac:dyDescent="0.2">
      <c r="A14" s="69" t="s">
        <v>46</v>
      </c>
      <c r="B14" s="69" t="s">
        <v>41</v>
      </c>
      <c r="C14" s="69" t="s">
        <v>41</v>
      </c>
      <c r="D14" s="70" t="s">
        <v>45</v>
      </c>
      <c r="E14" s="71">
        <f t="shared" si="0"/>
        <v>87123600</v>
      </c>
      <c r="F14" s="71">
        <f>F15+F19+F20</f>
        <v>87123600</v>
      </c>
      <c r="G14" s="71">
        <f t="shared" ref="G14:O14" si="8">G15+G19+G20</f>
        <v>86981700</v>
      </c>
      <c r="H14" s="71">
        <f t="shared" si="8"/>
        <v>0</v>
      </c>
      <c r="I14" s="71">
        <f t="shared" si="8"/>
        <v>0</v>
      </c>
      <c r="J14" s="71">
        <f t="shared" si="8"/>
        <v>0</v>
      </c>
      <c r="K14" s="71">
        <f t="shared" si="8"/>
        <v>0</v>
      </c>
      <c r="L14" s="71">
        <f t="shared" si="8"/>
        <v>0</v>
      </c>
      <c r="M14" s="71">
        <f t="shared" si="8"/>
        <v>0</v>
      </c>
      <c r="N14" s="71">
        <f t="shared" si="8"/>
        <v>0</v>
      </c>
      <c r="O14" s="71">
        <f t="shared" si="8"/>
        <v>0</v>
      </c>
      <c r="P14" s="71">
        <f t="shared" ref="P14" si="9">E14+J14</f>
        <v>87123600</v>
      </c>
      <c r="Q14" s="34"/>
      <c r="R14" s="33"/>
    </row>
    <row r="15" spans="1:19" s="43" customFormat="1" ht="53.25" customHeight="1" x14ac:dyDescent="0.25">
      <c r="A15" s="37" t="s">
        <v>54</v>
      </c>
      <c r="B15" s="37" t="s">
        <v>55</v>
      </c>
      <c r="C15" s="37" t="s">
        <v>56</v>
      </c>
      <c r="D15" s="65" t="s">
        <v>57</v>
      </c>
      <c r="E15" s="89">
        <f t="shared" si="0"/>
        <v>78901900</v>
      </c>
      <c r="F15" s="89">
        <f>F17+F18</f>
        <v>78901900</v>
      </c>
      <c r="G15" s="89">
        <f t="shared" ref="G15:O15" si="10">G17+G18</f>
        <v>78760000</v>
      </c>
      <c r="H15" s="89">
        <f t="shared" si="10"/>
        <v>0</v>
      </c>
      <c r="I15" s="89">
        <f t="shared" si="10"/>
        <v>0</v>
      </c>
      <c r="J15" s="89">
        <f t="shared" si="10"/>
        <v>0</v>
      </c>
      <c r="K15" s="89">
        <f t="shared" si="10"/>
        <v>0</v>
      </c>
      <c r="L15" s="89">
        <f t="shared" si="10"/>
        <v>0</v>
      </c>
      <c r="M15" s="89">
        <f t="shared" si="10"/>
        <v>0</v>
      </c>
      <c r="N15" s="89">
        <f t="shared" si="10"/>
        <v>0</v>
      </c>
      <c r="O15" s="89">
        <f t="shared" si="10"/>
        <v>0</v>
      </c>
      <c r="P15" s="89">
        <f t="shared" ref="P15" si="11">E15 + J15</f>
        <v>78901900</v>
      </c>
      <c r="Q15" s="82"/>
      <c r="S15" s="83"/>
    </row>
    <row r="16" spans="1:19" s="86" customFormat="1" ht="15.75" x14ac:dyDescent="0.25">
      <c r="A16" s="84"/>
      <c r="B16" s="84"/>
      <c r="C16" s="84"/>
      <c r="D16" s="85" t="s">
        <v>58</v>
      </c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87"/>
      <c r="S16" s="88"/>
    </row>
    <row r="17" spans="1:19" s="86" customFormat="1" ht="31.5" x14ac:dyDescent="0.25">
      <c r="A17" s="84"/>
      <c r="B17" s="84"/>
      <c r="C17" s="84"/>
      <c r="D17" s="85" t="s">
        <v>59</v>
      </c>
      <c r="E17" s="90">
        <f t="shared" ref="E17:E20" si="12">F17+I17</f>
        <v>78760000</v>
      </c>
      <c r="F17" s="90">
        <v>78760000</v>
      </c>
      <c r="G17" s="90">
        <v>78760000</v>
      </c>
      <c r="H17" s="90"/>
      <c r="I17" s="90"/>
      <c r="J17" s="90"/>
      <c r="K17" s="90"/>
      <c r="L17" s="90"/>
      <c r="M17" s="90"/>
      <c r="N17" s="90"/>
      <c r="O17" s="90"/>
      <c r="P17" s="90">
        <f t="shared" ref="P17:P20" si="13">E17 + J17</f>
        <v>78760000</v>
      </c>
      <c r="S17" s="83"/>
    </row>
    <row r="18" spans="1:19" s="86" customFormat="1" ht="31.5" x14ac:dyDescent="0.25">
      <c r="A18" s="84"/>
      <c r="B18" s="84"/>
      <c r="C18" s="84"/>
      <c r="D18" s="85" t="s">
        <v>68</v>
      </c>
      <c r="E18" s="90">
        <f t="shared" si="12"/>
        <v>141900</v>
      </c>
      <c r="F18" s="90">
        <f>141900</f>
        <v>141900</v>
      </c>
      <c r="G18" s="90"/>
      <c r="H18" s="90"/>
      <c r="I18" s="90"/>
      <c r="J18" s="90"/>
      <c r="K18" s="90"/>
      <c r="L18" s="90"/>
      <c r="M18" s="90"/>
      <c r="N18" s="90"/>
      <c r="O18" s="90"/>
      <c r="P18" s="90"/>
      <c r="S18" s="83"/>
    </row>
    <row r="19" spans="1:19" s="43" customFormat="1" ht="107.25" customHeight="1" x14ac:dyDescent="0.25">
      <c r="A19" s="37" t="s">
        <v>60</v>
      </c>
      <c r="B19" s="37" t="s">
        <v>61</v>
      </c>
      <c r="C19" s="37" t="s">
        <v>62</v>
      </c>
      <c r="D19" s="65" t="s">
        <v>63</v>
      </c>
      <c r="E19" s="89">
        <f t="shared" si="12"/>
        <v>7513700</v>
      </c>
      <c r="F19" s="89">
        <v>7513700</v>
      </c>
      <c r="G19" s="89">
        <v>7513700</v>
      </c>
      <c r="H19" s="89">
        <v>0</v>
      </c>
      <c r="I19" s="89">
        <v>0</v>
      </c>
      <c r="J19" s="89">
        <f t="shared" ref="J19" si="14">L19+O19</f>
        <v>0</v>
      </c>
      <c r="K19" s="89">
        <v>0</v>
      </c>
      <c r="L19" s="89">
        <v>0</v>
      </c>
      <c r="M19" s="89">
        <v>0</v>
      </c>
      <c r="N19" s="89">
        <v>0</v>
      </c>
      <c r="O19" s="89">
        <v>0</v>
      </c>
      <c r="P19" s="89">
        <f t="shared" si="13"/>
        <v>7513700</v>
      </c>
      <c r="S19" s="83"/>
    </row>
    <row r="20" spans="1:19" s="18" customFormat="1" ht="60" customHeight="1" x14ac:dyDescent="0.25">
      <c r="A20" s="91" t="s">
        <v>69</v>
      </c>
      <c r="B20" s="91" t="s">
        <v>70</v>
      </c>
      <c r="C20" s="91" t="s">
        <v>71</v>
      </c>
      <c r="D20" s="65" t="s">
        <v>72</v>
      </c>
      <c r="E20" s="92">
        <f t="shared" si="12"/>
        <v>708000</v>
      </c>
      <c r="F20" s="92">
        <v>708000</v>
      </c>
      <c r="G20" s="92">
        <v>708000</v>
      </c>
      <c r="H20" s="92"/>
      <c r="I20" s="92"/>
      <c r="J20" s="92"/>
      <c r="K20" s="92"/>
      <c r="L20" s="92"/>
      <c r="M20" s="92"/>
      <c r="N20" s="92"/>
      <c r="O20" s="92"/>
      <c r="P20" s="92">
        <f t="shared" si="13"/>
        <v>708000</v>
      </c>
      <c r="Q20" s="18">
        <v>1234759</v>
      </c>
      <c r="S20" s="83">
        <f t="shared" ref="S20" si="15">F20-Q20</f>
        <v>-526759</v>
      </c>
    </row>
    <row r="21" spans="1:19" s="34" customFormat="1" ht="20.45" customHeight="1" x14ac:dyDescent="0.2">
      <c r="A21" s="38"/>
      <c r="B21" s="38"/>
      <c r="C21" s="32"/>
      <c r="D21" s="36" t="s">
        <v>16</v>
      </c>
      <c r="E21" s="72">
        <f t="shared" ref="E21:O21" si="16">E13</f>
        <v>87123600</v>
      </c>
      <c r="F21" s="72">
        <f t="shared" si="16"/>
        <v>87123600</v>
      </c>
      <c r="G21" s="72">
        <f t="shared" si="16"/>
        <v>86981700</v>
      </c>
      <c r="H21" s="72">
        <f t="shared" si="16"/>
        <v>0</v>
      </c>
      <c r="I21" s="72">
        <f t="shared" si="16"/>
        <v>0</v>
      </c>
      <c r="J21" s="72">
        <f t="shared" si="16"/>
        <v>0</v>
      </c>
      <c r="K21" s="72">
        <f t="shared" si="16"/>
        <v>0</v>
      </c>
      <c r="L21" s="72">
        <f t="shared" si="16"/>
        <v>0</v>
      </c>
      <c r="M21" s="72">
        <f t="shared" si="16"/>
        <v>0</v>
      </c>
      <c r="N21" s="72">
        <f t="shared" si="16"/>
        <v>0</v>
      </c>
      <c r="O21" s="72">
        <f t="shared" si="16"/>
        <v>0</v>
      </c>
      <c r="P21" s="71">
        <f t="shared" ref="P21" si="17">E21+J21</f>
        <v>87123600</v>
      </c>
    </row>
    <row r="22" spans="1:19" s="34" customFormat="1" ht="20.45" customHeight="1" x14ac:dyDescent="0.2">
      <c r="A22" s="40"/>
      <c r="B22" s="40"/>
      <c r="C22" s="10"/>
      <c r="E22" s="77"/>
      <c r="F22" s="77"/>
      <c r="G22" s="77"/>
      <c r="H22" s="77"/>
      <c r="I22" s="77"/>
      <c r="J22" s="41"/>
      <c r="K22" s="41"/>
      <c r="L22" s="77"/>
      <c r="M22" s="77"/>
      <c r="N22" s="77"/>
      <c r="O22" s="77"/>
      <c r="P22" s="42"/>
    </row>
    <row r="23" spans="1:19" s="34" customFormat="1" ht="15.75" x14ac:dyDescent="0.2">
      <c r="A23" s="40"/>
      <c r="B23" s="40"/>
      <c r="C23" s="10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2"/>
    </row>
    <row r="24" spans="1:19" s="6" customFormat="1" ht="18.75" x14ac:dyDescent="0.3">
      <c r="A24" s="7"/>
      <c r="B24" s="7"/>
      <c r="C24" s="7"/>
      <c r="D24" s="11" t="s">
        <v>21</v>
      </c>
      <c r="E24" s="8"/>
      <c r="F24" s="8"/>
      <c r="K24" s="11" t="s">
        <v>22</v>
      </c>
    </row>
    <row r="25" spans="1:19" ht="21" customHeight="1" x14ac:dyDescent="0.2"/>
    <row r="27" spans="1:19" x14ac:dyDescent="0.2">
      <c r="P27" s="39"/>
    </row>
    <row r="28" spans="1:19" ht="15.75" x14ac:dyDescent="0.2">
      <c r="A28" s="66"/>
      <c r="B28" s="67"/>
      <c r="C28" s="67"/>
      <c r="D28" s="68"/>
      <c r="P28" s="39"/>
    </row>
  </sheetData>
  <mergeCells count="24">
    <mergeCell ref="J9:J11"/>
    <mergeCell ref="K9:K11"/>
    <mergeCell ref="J8:O8"/>
    <mergeCell ref="P8:P11"/>
    <mergeCell ref="L9:L11"/>
    <mergeCell ref="M9:N9"/>
    <mergeCell ref="O9:O11"/>
    <mergeCell ref="M10:M11"/>
    <mergeCell ref="A7:C7"/>
    <mergeCell ref="A8:A11"/>
    <mergeCell ref="A4:P4"/>
    <mergeCell ref="A5:P5"/>
    <mergeCell ref="A6:B6"/>
    <mergeCell ref="B8:B11"/>
    <mergeCell ref="C8:C11"/>
    <mergeCell ref="D8:D11"/>
    <mergeCell ref="E8:I8"/>
    <mergeCell ref="E9:E11"/>
    <mergeCell ref="F9:F11"/>
    <mergeCell ref="G9:H9"/>
    <mergeCell ref="G10:G11"/>
    <mergeCell ref="H10:H11"/>
    <mergeCell ref="N10:N11"/>
    <mergeCell ref="I9:I11"/>
  </mergeCells>
  <pageMargins left="0.19685039370078741" right="0.19685039370078741" top="1.1811023622047245" bottom="0.19685039370078741" header="1.1811023622047245" footer="0.15748031496062992"/>
  <pageSetup paperSize="9"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"/>
  <sheetViews>
    <sheetView workbookViewId="0">
      <selection activeCell="C3" sqref="C3:D3"/>
    </sheetView>
  </sheetViews>
  <sheetFormatPr defaultColWidth="8.85546875" defaultRowHeight="15.75" x14ac:dyDescent="0.25"/>
  <cols>
    <col min="1" max="1" width="15.28515625" style="43" customWidth="1"/>
    <col min="2" max="2" width="19.7109375" style="43" customWidth="1"/>
    <col min="3" max="3" width="55.7109375" style="43" customWidth="1"/>
    <col min="4" max="4" width="16.42578125" style="43" customWidth="1"/>
    <col min="5" max="16384" width="8.85546875" style="43"/>
  </cols>
  <sheetData>
    <row r="1" spans="1:4" ht="18.600000000000001" customHeight="1" x14ac:dyDescent="0.25">
      <c r="A1" s="108"/>
      <c r="B1" s="108"/>
      <c r="C1" s="109" t="s">
        <v>48</v>
      </c>
      <c r="D1" s="109"/>
    </row>
    <row r="2" spans="1:4" ht="15.75" customHeight="1" x14ac:dyDescent="0.25">
      <c r="A2" s="44"/>
      <c r="B2" s="45"/>
      <c r="C2" s="110" t="s">
        <v>35</v>
      </c>
      <c r="D2" s="110"/>
    </row>
    <row r="3" spans="1:4" x14ac:dyDescent="0.25">
      <c r="A3" s="44"/>
      <c r="C3" s="109" t="s">
        <v>74</v>
      </c>
      <c r="D3" s="109"/>
    </row>
    <row r="4" spans="1:4" x14ac:dyDescent="0.25">
      <c r="A4" s="44"/>
      <c r="C4" s="60"/>
      <c r="D4" s="60"/>
    </row>
    <row r="5" spans="1:4" x14ac:dyDescent="0.25">
      <c r="A5" s="113" t="s">
        <v>36</v>
      </c>
      <c r="B5" s="113"/>
      <c r="C5" s="113"/>
      <c r="D5" s="113"/>
    </row>
    <row r="6" spans="1:4" x14ac:dyDescent="0.25">
      <c r="A6" s="111" t="s">
        <v>42</v>
      </c>
      <c r="B6" s="112"/>
      <c r="C6" s="112"/>
      <c r="D6" s="112"/>
    </row>
    <row r="7" spans="1:4" x14ac:dyDescent="0.25">
      <c r="A7" s="114" t="s">
        <v>27</v>
      </c>
      <c r="B7" s="112"/>
      <c r="C7" s="112"/>
      <c r="D7" s="112"/>
    </row>
    <row r="8" spans="1:4" x14ac:dyDescent="0.25">
      <c r="A8" s="112" t="s">
        <v>14</v>
      </c>
      <c r="B8" s="112"/>
      <c r="C8" s="112"/>
      <c r="D8" s="112"/>
    </row>
    <row r="9" spans="1:4" x14ac:dyDescent="0.25">
      <c r="A9" s="111" t="s">
        <v>37</v>
      </c>
      <c r="B9" s="111"/>
      <c r="C9" s="111"/>
      <c r="D9" s="111"/>
    </row>
    <row r="10" spans="1:4" x14ac:dyDescent="0.25">
      <c r="A10" s="61"/>
      <c r="B10" s="61"/>
      <c r="C10" s="61"/>
      <c r="D10" s="61"/>
    </row>
    <row r="11" spans="1:4" x14ac:dyDescent="0.25">
      <c r="A11" s="61"/>
      <c r="B11" s="61"/>
      <c r="C11" s="61"/>
      <c r="D11" s="61"/>
    </row>
    <row r="12" spans="1:4" x14ac:dyDescent="0.25">
      <c r="D12" s="46" t="s">
        <v>28</v>
      </c>
    </row>
    <row r="13" spans="1:4" s="49" customFormat="1" ht="45.6" customHeight="1" x14ac:dyDescent="0.2">
      <c r="A13" s="47" t="s">
        <v>29</v>
      </c>
      <c r="B13" s="115" t="s">
        <v>30</v>
      </c>
      <c r="C13" s="116"/>
      <c r="D13" s="48" t="s">
        <v>7</v>
      </c>
    </row>
    <row r="14" spans="1:4" s="45" customFormat="1" ht="12.75" x14ac:dyDescent="0.2">
      <c r="A14" s="50">
        <v>1</v>
      </c>
      <c r="B14" s="117">
        <v>2</v>
      </c>
      <c r="C14" s="118"/>
      <c r="D14" s="51">
        <v>3</v>
      </c>
    </row>
    <row r="15" spans="1:4" x14ac:dyDescent="0.25">
      <c r="A15" s="119" t="s">
        <v>43</v>
      </c>
      <c r="B15" s="119"/>
      <c r="C15" s="119"/>
      <c r="D15" s="119"/>
    </row>
    <row r="16" spans="1:4" ht="54.6" customHeight="1" x14ac:dyDescent="0.25">
      <c r="A16" s="62">
        <v>41033900</v>
      </c>
      <c r="B16" s="120" t="s">
        <v>53</v>
      </c>
      <c r="C16" s="121"/>
      <c r="D16" s="52">
        <f>D17</f>
        <v>86273700</v>
      </c>
    </row>
    <row r="17" spans="1:4" ht="15.6" customHeight="1" x14ac:dyDescent="0.25">
      <c r="A17" s="53">
        <v>9900000000</v>
      </c>
      <c r="B17" s="122" t="s">
        <v>64</v>
      </c>
      <c r="C17" s="123"/>
      <c r="D17" s="54">
        <v>86273700</v>
      </c>
    </row>
    <row r="18" spans="1:4" ht="34.9" customHeight="1" x14ac:dyDescent="0.25">
      <c r="A18" s="62">
        <v>41051000</v>
      </c>
      <c r="B18" s="124" t="s">
        <v>67</v>
      </c>
      <c r="C18" s="125"/>
      <c r="D18" s="52">
        <f>D19</f>
        <v>849900</v>
      </c>
    </row>
    <row r="19" spans="1:4" x14ac:dyDescent="0.25">
      <c r="A19" s="53">
        <v>1510000000</v>
      </c>
      <c r="B19" s="122" t="s">
        <v>73</v>
      </c>
      <c r="C19" s="123"/>
      <c r="D19" s="54">
        <f>708000+141900</f>
        <v>849900</v>
      </c>
    </row>
    <row r="20" spans="1:4" s="49" customFormat="1" x14ac:dyDescent="0.25">
      <c r="A20" s="55" t="s">
        <v>31</v>
      </c>
      <c r="B20" s="56" t="s">
        <v>32</v>
      </c>
      <c r="C20" s="57"/>
      <c r="D20" s="58">
        <f>D21+D22</f>
        <v>87123600</v>
      </c>
    </row>
    <row r="21" spans="1:4" s="45" customFormat="1" x14ac:dyDescent="0.25">
      <c r="A21" s="55" t="s">
        <v>31</v>
      </c>
      <c r="B21" s="56" t="s">
        <v>33</v>
      </c>
      <c r="C21" s="57"/>
      <c r="D21" s="58">
        <f>D16+D18</f>
        <v>87123600</v>
      </c>
    </row>
    <row r="22" spans="1:4" s="45" customFormat="1" x14ac:dyDescent="0.25">
      <c r="A22" s="55" t="s">
        <v>31</v>
      </c>
      <c r="B22" s="56" t="s">
        <v>38</v>
      </c>
      <c r="C22" s="57"/>
      <c r="D22" s="58">
        <v>0</v>
      </c>
    </row>
    <row r="25" spans="1:4" x14ac:dyDescent="0.25">
      <c r="A25" s="112" t="s">
        <v>34</v>
      </c>
      <c r="B25" s="112"/>
      <c r="C25" s="112"/>
      <c r="D25" s="112"/>
    </row>
  </sheetData>
  <mergeCells count="17">
    <mergeCell ref="A25:D25"/>
    <mergeCell ref="A5:D5"/>
    <mergeCell ref="A7:D7"/>
    <mergeCell ref="A8:D8"/>
    <mergeCell ref="A9:D9"/>
    <mergeCell ref="B13:C13"/>
    <mergeCell ref="B14:C14"/>
    <mergeCell ref="A15:D15"/>
    <mergeCell ref="B16:C16"/>
    <mergeCell ref="B17:C17"/>
    <mergeCell ref="B18:C18"/>
    <mergeCell ref="B19:C19"/>
    <mergeCell ref="A1:B1"/>
    <mergeCell ref="C1:D1"/>
    <mergeCell ref="C2:D2"/>
    <mergeCell ref="C3:D3"/>
    <mergeCell ref="A6:D6"/>
  </mergeCells>
  <pageMargins left="0.70866141732283472" right="0.70866141732283472" top="1.1811023622047245" bottom="0.35433070866141736" header="0.59055118110236227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4</vt:i4>
      </vt:variant>
    </vt:vector>
  </HeadingPairs>
  <TitlesOfParts>
    <vt:vector size="7" baseType="lpstr">
      <vt:lpstr>дод 1 доходи</vt:lpstr>
      <vt:lpstr>дод 2 видатки</vt:lpstr>
      <vt:lpstr>дод 3 трансф</vt:lpstr>
      <vt:lpstr>'дод 1 доходи'!Заголовки_для_друку</vt:lpstr>
      <vt:lpstr>'дод 2 видатки'!Заголовки_для_друку</vt:lpstr>
      <vt:lpstr>'дод 1 доходи'!Область_друку</vt:lpstr>
      <vt:lpstr>'дод 2 видатки'!Область_друку</vt:lpstr>
    </vt:vector>
  </TitlesOfParts>
  <Company>GFU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Illichevsk</dc:creator>
  <cp:lastModifiedBy>Admin</cp:lastModifiedBy>
  <cp:lastPrinted>2026-09-08T13:44:43Z</cp:lastPrinted>
  <dcterms:created xsi:type="dcterms:W3CDTF">2004-11-09T10:24:06Z</dcterms:created>
  <dcterms:modified xsi:type="dcterms:W3CDTF">2026-09-10T05:18:31Z</dcterms:modified>
</cp:coreProperties>
</file>