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10BFEBC4-35F6-4212-8514-42AAFEAFCA01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ресурсне" sheetId="4" r:id="rId1"/>
    <sheet name="перелік заходів" sheetId="3" r:id="rId2"/>
  </sheets>
  <definedNames>
    <definedName name="_xlnm.Print_Titles" localSheetId="1">'перелік заходів'!$8:$10</definedName>
    <definedName name="_xlnm.Print_Area" localSheetId="1">'перелік заходів'!$A$1:$H$46</definedName>
    <definedName name="_xlnm.Print_Area" localSheetId="0">ресурсне!$A$1:$G$20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8" i="4" l="1"/>
  <c r="G17" i="4"/>
  <c r="G16" i="4"/>
  <c r="G15" i="4"/>
  <c r="G14" i="4"/>
  <c r="G13" i="4"/>
  <c r="A12" i="3" l="1"/>
  <c r="A13" i="3" s="1"/>
  <c r="A14" i="3" s="1"/>
  <c r="A15" i="3" s="1"/>
  <c r="A16" i="3" s="1"/>
  <c r="A17" i="3" s="1"/>
  <c r="A18" i="3" s="1"/>
  <c r="A19" i="3" s="1"/>
  <c r="A20" i="3" s="1"/>
  <c r="A21" i="3" s="1"/>
  <c r="A22" i="3" s="1"/>
  <c r="A23" i="3" s="1"/>
  <c r="A24" i="3" s="1"/>
  <c r="A25" i="3" s="1"/>
  <c r="A26" i="3" s="1"/>
  <c r="A27" i="3" s="1"/>
  <c r="A28" i="3" s="1"/>
  <c r="A29" i="3" s="1"/>
  <c r="A30" i="3" s="1"/>
  <c r="A31" i="3" s="1"/>
  <c r="A32" i="3" s="1"/>
  <c r="A33" i="3" s="1"/>
  <c r="A34" i="3" s="1"/>
  <c r="A35" i="3" s="1"/>
  <c r="A36" i="3" s="1"/>
  <c r="A37" i="3" s="1"/>
  <c r="A38" i="3" s="1"/>
  <c r="A39" i="3" s="1"/>
  <c r="A40" i="3" s="1"/>
  <c r="G31" i="3"/>
  <c r="G27" i="3"/>
  <c r="G24" i="3"/>
  <c r="G23" i="3"/>
  <c r="G18" i="3"/>
  <c r="G17" i="3"/>
  <c r="G16" i="3"/>
  <c r="G15" i="3"/>
  <c r="G43" i="3" l="1"/>
</calcChain>
</file>

<file path=xl/sharedStrings.xml><?xml version="1.0" encoding="utf-8"?>
<sst xmlns="http://schemas.openxmlformats.org/spreadsheetml/2006/main" count="112" uniqueCount="73">
  <si>
    <t>Бюджет Чорноморської міської територіальної громади</t>
  </si>
  <si>
    <t>Назва напряму діяльності (пріоритетні завдання)</t>
  </si>
  <si>
    <t>Строк виконання заходу</t>
  </si>
  <si>
    <t>Джерела фінансування</t>
  </si>
  <si>
    <t>Очікуваний результат</t>
  </si>
  <si>
    <t>Разом</t>
  </si>
  <si>
    <t xml:space="preserve">Перелік заходів і завдань </t>
  </si>
  <si>
    <t>Створення належних умов для якісного здобуття професійної (професійно-технічної), фахової передвищої освіти на умовах регіонального замовлення у Чорноморському морському фаховому коледжі Одеського національного морського університету</t>
  </si>
  <si>
    <t>Оплата комунальних послуг (послуг з теплопостачання)</t>
  </si>
  <si>
    <t>Перелік заходів Програми</t>
  </si>
  <si>
    <t>Придбання матеріалів для ремонту тепломереж, мереж водопостачання та водовідведення (матеріали для сантехнічних систем та систем опалення)</t>
  </si>
  <si>
    <t>Придбання фарб для поточного ремонту учбового корпусу</t>
  </si>
  <si>
    <t>Придбання комп'ютерів для учбових цілей</t>
  </si>
  <si>
    <t>Придбання ноутбуків для учбових цілей</t>
  </si>
  <si>
    <t>Перевірка та випробування пожежних гідрантів, кранів та обладнання</t>
  </si>
  <si>
    <t>Чорноморський морський фаховий коледж Одеського національного морського університету</t>
  </si>
  <si>
    <t>Головний розпорядник/відповідальний виконавець</t>
  </si>
  <si>
    <t>Фінансове управління Чорноморської міської ради/ Чорноморський  морський фаховий коледж Одеського національного морського університету</t>
  </si>
  <si>
    <t>Підвищення якості професійної підготовки студентів Чорноморського морського фахового коледжу Одеського національного морського університету, оновлення матеріально-технічної бази, створення безпечних умов навчання та проживання в умовах воєнного стану</t>
  </si>
  <si>
    <t>Придбання та виготовлення класних журналів</t>
  </si>
  <si>
    <t>Придбання багатофункціональних пристроїв для учбових аудиторій</t>
  </si>
  <si>
    <t>Придбання моніторів для учбових цілей</t>
  </si>
  <si>
    <t>Послуги з обслуговування протипожежної сигналізації</t>
  </si>
  <si>
    <t>Оплата енергоносіїв (електрична енергія)</t>
  </si>
  <si>
    <t>Придбання матеріалів для ремонту електромереж</t>
  </si>
  <si>
    <t>Оплата послуг з проведення медичного огляду працівників</t>
  </si>
  <si>
    <t>2026 рік</t>
  </si>
  <si>
    <t>Міської цільової програми підтримки  здобуття професійної (професійно-технічної), фахової передвищої освіти на умовах регіонального замовлення у відповідних закладах освіти, що розташовані та діють на території Чорноморської міської  територіальної громади, на 2026 рік</t>
  </si>
  <si>
    <r>
      <rPr>
        <sz val="8"/>
        <rFont val="Times New Roman"/>
        <family val="1"/>
        <charset val="204"/>
      </rPr>
      <t xml:space="preserve"> </t>
    </r>
    <r>
      <rPr>
        <sz val="11"/>
        <rFont val="Times New Roman"/>
        <family val="1"/>
        <charset val="204"/>
      </rPr>
      <t>№ з/п</t>
    </r>
  </si>
  <si>
    <t>Обсяги фінансування (вартість),         тис. грн.  у тому числі</t>
  </si>
  <si>
    <t xml:space="preserve">Придбання  господарського інвентарю та матеріалів для учбового корпусу </t>
  </si>
  <si>
    <t>Придбання засобів пожежогасіння (вогнегасники)</t>
  </si>
  <si>
    <t>Лабораторні дослідження питної води, змивів, дезінфекційних засобів, мікроклімату, освітлення в приміщеннях</t>
  </si>
  <si>
    <t>Послуги з технічного обслуговування та ремонту комп’ютерної техніки, оргтехніки</t>
  </si>
  <si>
    <t xml:space="preserve">Придбання господарського захисного одягу </t>
  </si>
  <si>
    <t>Придбання навчального  обладнання та дидактичного матеріалу для забезпечення освітнього процесу</t>
  </si>
  <si>
    <t>Придбання жалюзі для учбових аудиторій</t>
  </si>
  <si>
    <t>Придбання електричних побутових приладів (електроплити)</t>
  </si>
  <si>
    <t>"Додаток 2 до Програми"</t>
  </si>
  <si>
    <t xml:space="preserve">до рішення Чорноморської міської ради </t>
  </si>
  <si>
    <t>Власні надходження 
 ЧМФК ОНМУ</t>
  </si>
  <si>
    <t>Придбання та встановлення джерел резервного живлення для забезпечення стабільного функціонування  укриттів в учбовому корпусі та гуртожитку ЧМФК ОНМУ (гібридні інвертори та акумуляторні батареї)</t>
  </si>
  <si>
    <t>Придбання та встановлення джерел резервного живлення для забезпечення стабільного функціонування  гучномовників в учбовому корпусі та гуртожитку ЧМФК ОНМУ (акумуляторні батареї)</t>
  </si>
  <si>
    <t>Послуги з вивезення  негабаритного сміття механізованим шляхом</t>
  </si>
  <si>
    <t xml:space="preserve">Начальник фінансового управління </t>
  </si>
  <si>
    <t>Ольга ЯКОВЕНКО</t>
  </si>
  <si>
    <t xml:space="preserve">до  Порядку </t>
  </si>
  <si>
    <t>Ресурсне забезпечення</t>
  </si>
  <si>
    <t xml:space="preserve"> Міської цільової програми підтримки  здобуття професійної (професійно-технічної), фахової передвищої освіти на умовах регіонального замовлення у відповідних закладах освіти, що розташовані та діють на території Чорноморської міської  територіальної громади, на 2026 рік</t>
  </si>
  <si>
    <t>тис. грн</t>
  </si>
  <si>
    <t>Обсяг коштів, які пропонується залучити на виконання Програми</t>
  </si>
  <si>
    <t>Етапи виконання Програми</t>
  </si>
  <si>
    <t>Усього витрат на виконання Програми</t>
  </si>
  <si>
    <t>І</t>
  </si>
  <si>
    <t>Обсяг ресурсів, усього, у тому числі:</t>
  </si>
  <si>
    <t>державний бюджет</t>
  </si>
  <si>
    <t>обласний бюджет Одеської області</t>
  </si>
  <si>
    <t>бюджет Чорноморської міської територіальної громади</t>
  </si>
  <si>
    <t>кошти не бюджетних джерел</t>
  </si>
  <si>
    <t>інші (в частині власних надходжень ЧМФК ОНМУ)</t>
  </si>
  <si>
    <t>Придбання матеріалів, будівельних матеріалів, інвентарю та інструментів для проведення ремонтних робіт господарським способом</t>
  </si>
  <si>
    <t xml:space="preserve">Придбання  захисного одягу </t>
  </si>
  <si>
    <t>Придбання матеріалів  для проведення інтернет мережі</t>
  </si>
  <si>
    <t>"Додаток 1 до Програми"</t>
  </si>
  <si>
    <t>Послуги з перезарядки вогнегасників (технічне обслуговування)</t>
  </si>
  <si>
    <t>Додаток 1</t>
  </si>
  <si>
    <t>Додаток 2</t>
  </si>
  <si>
    <t>Утримання та обслуговування електромереж (електричне вимірювання та випробування електрогосподарства)</t>
  </si>
  <si>
    <t>2026  рік</t>
  </si>
  <si>
    <t>від ____.10.2026 № _______ -VIII</t>
  </si>
  <si>
    <t>Заходи із захисту приміщень (цілодобове пожежне спостереження)</t>
  </si>
  <si>
    <t>Розроблення проектно-кошторисної документації для  модернізації протипожежних систем</t>
  </si>
  <si>
    <t xml:space="preserve">Придбання спецодягу для електрозварників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</si>
</sst>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i/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73">
    <xf numFmtId="0" fontId="0" fillId="0" borderId="0" xfId="0"/>
    <xf numFmtId="0" fontId="2" fillId="0" borderId="0" xfId="1" applyFont="1"/>
    <xf numFmtId="0" fontId="3" fillId="0" borderId="0" xfId="1" applyFont="1"/>
    <xf numFmtId="0" fontId="2" fillId="0" borderId="0" xfId="1" applyFont="1" applyAlignment="1">
      <alignment vertical="center"/>
    </xf>
    <xf numFmtId="0" fontId="7" fillId="0" borderId="1" xfId="1" applyFont="1" applyBorder="1" applyAlignment="1">
      <alignment vertical="center" wrapText="1"/>
    </xf>
    <xf numFmtId="0" fontId="6" fillId="0" borderId="1" xfId="1" applyFont="1" applyBorder="1" applyAlignment="1">
      <alignment horizontal="center" vertical="center"/>
    </xf>
    <xf numFmtId="0" fontId="7" fillId="3" borderId="1" xfId="1" applyFont="1" applyFill="1" applyBorder="1" applyAlignment="1">
      <alignment vertical="center" wrapText="1"/>
    </xf>
    <xf numFmtId="49" fontId="7" fillId="3" borderId="1" xfId="1" applyNumberFormat="1" applyFont="1" applyFill="1" applyBorder="1" applyAlignment="1">
      <alignment vertical="center" wrapText="1"/>
    </xf>
    <xf numFmtId="0" fontId="7" fillId="3" borderId="4" xfId="1" applyFont="1" applyFill="1" applyBorder="1" applyAlignment="1">
      <alignment vertical="center" wrapText="1"/>
    </xf>
    <xf numFmtId="0" fontId="6" fillId="0" borderId="5" xfId="1" applyFont="1" applyBorder="1" applyAlignment="1">
      <alignment horizontal="center" vertical="center" wrapText="1"/>
    </xf>
    <xf numFmtId="49" fontId="7" fillId="0" borderId="1" xfId="1" applyNumberFormat="1" applyFont="1" applyBorder="1" applyAlignment="1">
      <alignment vertical="center" wrapText="1"/>
    </xf>
    <xf numFmtId="0" fontId="6" fillId="0" borderId="2" xfId="1" applyFont="1" applyBorder="1" applyAlignment="1">
      <alignment horizontal="center" vertical="center" wrapText="1"/>
    </xf>
    <xf numFmtId="0" fontId="7" fillId="0" borderId="1" xfId="1" applyFont="1" applyBorder="1" applyAlignment="1">
      <alignment wrapText="1"/>
    </xf>
    <xf numFmtId="0" fontId="7" fillId="0" borderId="1" xfId="1" applyFont="1" applyBorder="1" applyAlignment="1">
      <alignment horizontal="left" vertical="center"/>
    </xf>
    <xf numFmtId="0" fontId="6" fillId="3" borderId="1" xfId="1" applyFont="1" applyFill="1" applyBorder="1" applyAlignment="1">
      <alignment horizontal="center" vertical="center" wrapText="1"/>
    </xf>
    <xf numFmtId="165" fontId="8" fillId="0" borderId="1" xfId="1" applyNumberFormat="1" applyFont="1" applyBorder="1" applyAlignment="1">
      <alignment horizontal="center" vertical="center"/>
    </xf>
    <xf numFmtId="0" fontId="8" fillId="0" borderId="1" xfId="1" applyFont="1" applyBorder="1" applyAlignment="1">
      <alignment vertical="center"/>
    </xf>
    <xf numFmtId="0" fontId="8" fillId="0" borderId="0" xfId="1" applyFont="1" applyAlignment="1">
      <alignment horizontal="center" vertical="center"/>
    </xf>
    <xf numFmtId="165" fontId="8" fillId="0" borderId="0" xfId="1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0" fontId="6" fillId="2" borderId="4" xfId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10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4" xfId="1" applyFont="1" applyBorder="1" applyAlignment="1">
      <alignment vertical="center" wrapText="1"/>
    </xf>
    <xf numFmtId="0" fontId="11" fillId="0" borderId="0" xfId="1" applyFont="1"/>
    <xf numFmtId="0" fontId="12" fillId="0" borderId="1" xfId="0" applyFont="1" applyBorder="1" applyAlignment="1">
      <alignment horizontal="left" vertical="center" wrapText="1"/>
    </xf>
    <xf numFmtId="0" fontId="14" fillId="0" borderId="0" xfId="0" applyFont="1"/>
    <xf numFmtId="0" fontId="14" fillId="0" borderId="0" xfId="0" applyFont="1" applyAlignment="1">
      <alignment horizontal="justify" vertical="center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right"/>
    </xf>
    <xf numFmtId="0" fontId="19" fillId="0" borderId="1" xfId="0" applyFont="1" applyBorder="1" applyAlignment="1">
      <alignment horizontal="justify" vertical="center" wrapText="1"/>
    </xf>
    <xf numFmtId="165" fontId="20" fillId="0" borderId="1" xfId="0" applyNumberFormat="1" applyFont="1" applyBorder="1" applyAlignment="1">
      <alignment horizontal="center" vertical="center" wrapText="1"/>
    </xf>
    <xf numFmtId="164" fontId="20" fillId="0" borderId="1" xfId="0" applyNumberFormat="1" applyFont="1" applyBorder="1" applyAlignment="1">
      <alignment horizontal="center" vertical="center" wrapText="1"/>
    </xf>
    <xf numFmtId="0" fontId="19" fillId="0" borderId="1" xfId="0" applyFont="1" applyBorder="1" applyAlignment="1">
      <alignment horizontal="left" vertical="center" wrapText="1"/>
    </xf>
    <xf numFmtId="0" fontId="18" fillId="0" borderId="0" xfId="0" applyFont="1"/>
    <xf numFmtId="0" fontId="18" fillId="0" borderId="0" xfId="0" applyFont="1" applyAlignment="1">
      <alignment vertical="center"/>
    </xf>
    <xf numFmtId="49" fontId="12" fillId="0" borderId="1" xfId="0" applyNumberFormat="1" applyFont="1" applyBorder="1" applyAlignment="1">
      <alignment vertical="center" wrapText="1"/>
    </xf>
    <xf numFmtId="49" fontId="12" fillId="3" borderId="1" xfId="0" applyNumberFormat="1" applyFont="1" applyFill="1" applyBorder="1" applyAlignment="1">
      <alignment vertical="center" wrapText="1"/>
    </xf>
    <xf numFmtId="49" fontId="7" fillId="3" borderId="1" xfId="0" applyNumberFormat="1" applyFont="1" applyFill="1" applyBorder="1" applyAlignment="1">
      <alignment vertical="center" wrapText="1"/>
    </xf>
    <xf numFmtId="0" fontId="6" fillId="0" borderId="3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164" fontId="6" fillId="3" borderId="4" xfId="1" applyNumberFormat="1" applyFont="1" applyFill="1" applyBorder="1" applyAlignment="1">
      <alignment horizontal="center" vertical="center" wrapText="1"/>
    </xf>
    <xf numFmtId="164" fontId="6" fillId="3" borderId="1" xfId="1" applyNumberFormat="1" applyFont="1" applyFill="1" applyBorder="1" applyAlignment="1">
      <alignment horizontal="center" vertical="center"/>
    </xf>
    <xf numFmtId="164" fontId="6" fillId="3" borderId="1" xfId="1" applyNumberFormat="1" applyFont="1" applyFill="1" applyBorder="1" applyAlignment="1">
      <alignment horizontal="center" vertical="center" wrapText="1"/>
    </xf>
    <xf numFmtId="164" fontId="18" fillId="3" borderId="1" xfId="0" applyNumberFormat="1" applyFont="1" applyFill="1" applyBorder="1" applyAlignment="1">
      <alignment horizontal="center" vertical="center"/>
    </xf>
    <xf numFmtId="0" fontId="13" fillId="0" borderId="0" xfId="1" applyFont="1" applyAlignment="1">
      <alignment horizontal="center" vertical="center"/>
    </xf>
    <xf numFmtId="0" fontId="8" fillId="0" borderId="0" xfId="1" applyFont="1" applyAlignment="1">
      <alignment horizontal="center" vertical="center"/>
    </xf>
    <xf numFmtId="0" fontId="8" fillId="0" borderId="1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4" fillId="0" borderId="0" xfId="1" applyFont="1" applyAlignment="1">
      <alignment horizontal="center" vertical="center"/>
    </xf>
    <xf numFmtId="0" fontId="4" fillId="0" borderId="0" xfId="1" applyFont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6" fillId="2" borderId="1" xfId="1" applyFont="1" applyFill="1" applyBorder="1" applyAlignment="1">
      <alignment horizontal="center" vertical="center" wrapText="1"/>
    </xf>
    <xf numFmtId="0" fontId="7" fillId="2" borderId="1" xfId="1" applyFont="1" applyFill="1" applyBorder="1" applyAlignment="1">
      <alignment horizontal="center" vertical="center" wrapText="1"/>
    </xf>
    <xf numFmtId="0" fontId="6" fillId="2" borderId="6" xfId="1" applyFont="1" applyFill="1" applyBorder="1" applyAlignment="1">
      <alignment horizontal="center" vertical="center" wrapText="1"/>
    </xf>
    <xf numFmtId="0" fontId="6" fillId="2" borderId="3" xfId="1" applyFont="1" applyFill="1" applyBorder="1" applyAlignment="1">
      <alignment horizontal="center" vertical="center" wrapText="1"/>
    </xf>
    <xf numFmtId="0" fontId="6" fillId="2" borderId="4" xfId="1" applyFont="1" applyFill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  <xf numFmtId="0" fontId="14" fillId="0" borderId="0" xfId="0" applyFont="1" applyAlignment="1">
      <alignment horizontal="left" vertical="center" wrapText="1"/>
    </xf>
    <xf numFmtId="0" fontId="15" fillId="0" borderId="0" xfId="0" applyFont="1" applyAlignment="1">
      <alignment horizontal="center"/>
    </xf>
    <xf numFmtId="0" fontId="16" fillId="0" borderId="0" xfId="0" applyFont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0" fontId="19" fillId="0" borderId="7" xfId="0" applyFont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0" fontId="19" fillId="0" borderId="0" xfId="0" applyFont="1" applyAlignment="1">
      <alignment horizontal="left" vertical="center"/>
    </xf>
    <xf numFmtId="165" fontId="20" fillId="0" borderId="1" xfId="0" applyNumberFormat="1" applyFont="1" applyBorder="1" applyAlignment="1">
      <alignment horizontal="center" vertical="center" wrapText="1"/>
    </xf>
    <xf numFmtId="164" fontId="20" fillId="0" borderId="1" xfId="0" applyNumberFormat="1" applyFont="1" applyBorder="1" applyAlignment="1">
      <alignment horizontal="center" vertical="center" wrapText="1"/>
    </xf>
    <xf numFmtId="165" fontId="6" fillId="3" borderId="1" xfId="1" applyNumberFormat="1" applyFont="1" applyFill="1" applyBorder="1" applyAlignment="1">
      <alignment horizontal="center" vertical="center" wrapText="1"/>
    </xf>
  </cellXfs>
  <cellStyles count="2">
    <cellStyle name="Звичайний" xfId="0" builtinId="0"/>
    <cellStyle name="Звичайний 2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25"/>
  <sheetViews>
    <sheetView view="pageBreakPreview" zoomScaleNormal="100" zoomScaleSheetLayoutView="100" workbookViewId="0">
      <selection activeCell="F3" sqref="F3"/>
    </sheetView>
  </sheetViews>
  <sheetFormatPr defaultRowHeight="14.4" x14ac:dyDescent="0.3"/>
  <cols>
    <col min="1" max="1" width="38.44140625" customWidth="1"/>
    <col min="2" max="2" width="14.44140625" customWidth="1"/>
    <col min="3" max="3" width="12.44140625" customWidth="1"/>
    <col min="4" max="4" width="11.88671875" customWidth="1"/>
    <col min="5" max="5" width="15.44140625" customWidth="1"/>
    <col min="6" max="6" width="15.33203125" customWidth="1"/>
    <col min="7" max="7" width="21.44140625" customWidth="1"/>
  </cols>
  <sheetData>
    <row r="1" spans="1:22" x14ac:dyDescent="0.3">
      <c r="F1" s="2" t="s">
        <v>65</v>
      </c>
    </row>
    <row r="2" spans="1:22" x14ac:dyDescent="0.3">
      <c r="F2" s="26" t="s">
        <v>39</v>
      </c>
    </row>
    <row r="3" spans="1:22" x14ac:dyDescent="0.3">
      <c r="F3" s="2" t="s">
        <v>69</v>
      </c>
    </row>
    <row r="4" spans="1:22" ht="17.399999999999999" customHeight="1" x14ac:dyDescent="0.3">
      <c r="F4" s="61" t="s">
        <v>63</v>
      </c>
      <c r="G4" s="61"/>
    </row>
    <row r="5" spans="1:22" ht="14.25" customHeight="1" x14ac:dyDescent="0.3">
      <c r="F5" s="28"/>
      <c r="V5" s="29" t="s">
        <v>46</v>
      </c>
    </row>
    <row r="6" spans="1:22" ht="14.25" customHeight="1" x14ac:dyDescent="0.3">
      <c r="A6" s="62" t="s">
        <v>47</v>
      </c>
      <c r="B6" s="62"/>
      <c r="C6" s="62"/>
      <c r="D6" s="62"/>
      <c r="E6" s="62"/>
      <c r="F6" s="62"/>
      <c r="G6" s="62"/>
      <c r="V6" s="29"/>
    </row>
    <row r="7" spans="1:22" ht="51" customHeight="1" x14ac:dyDescent="0.3">
      <c r="A7" s="63" t="s">
        <v>48</v>
      </c>
      <c r="B7" s="63"/>
      <c r="C7" s="63"/>
      <c r="D7" s="63"/>
      <c r="E7" s="63"/>
      <c r="F7" s="63"/>
      <c r="G7" s="63"/>
    </row>
    <row r="8" spans="1:22" ht="7.5" customHeight="1" x14ac:dyDescent="0.3">
      <c r="A8" s="30"/>
    </row>
    <row r="9" spans="1:22" x14ac:dyDescent="0.3">
      <c r="G9" s="31" t="s">
        <v>49</v>
      </c>
    </row>
    <row r="10" spans="1:22" ht="30.15" customHeight="1" x14ac:dyDescent="0.3">
      <c r="A10" s="64" t="s">
        <v>50</v>
      </c>
      <c r="B10" s="65" t="s">
        <v>51</v>
      </c>
      <c r="C10" s="66"/>
      <c r="D10" s="66"/>
      <c r="E10" s="66"/>
      <c r="F10" s="67"/>
      <c r="G10" s="64" t="s">
        <v>52</v>
      </c>
    </row>
    <row r="11" spans="1:22" ht="15.6" x14ac:dyDescent="0.3">
      <c r="A11" s="64"/>
      <c r="B11" s="65" t="s">
        <v>53</v>
      </c>
      <c r="C11" s="66"/>
      <c r="D11" s="66"/>
      <c r="E11" s="66"/>
      <c r="F11" s="67"/>
      <c r="G11" s="64"/>
    </row>
    <row r="12" spans="1:22" ht="15.75" customHeight="1" x14ac:dyDescent="0.3">
      <c r="A12" s="64"/>
      <c r="B12" s="64" t="s">
        <v>26</v>
      </c>
      <c r="C12" s="64"/>
      <c r="D12" s="64"/>
      <c r="E12" s="64"/>
      <c r="F12" s="64"/>
      <c r="G12" s="64"/>
    </row>
    <row r="13" spans="1:22" ht="33" customHeight="1" x14ac:dyDescent="0.3">
      <c r="A13" s="32" t="s">
        <v>54</v>
      </c>
      <c r="B13" s="70">
        <v>3553</v>
      </c>
      <c r="C13" s="70"/>
      <c r="D13" s="70"/>
      <c r="E13" s="70"/>
      <c r="F13" s="70"/>
      <c r="G13" s="33">
        <f>B13</f>
        <v>3553</v>
      </c>
    </row>
    <row r="14" spans="1:22" ht="15.6" x14ac:dyDescent="0.3">
      <c r="A14" s="32" t="s">
        <v>55</v>
      </c>
      <c r="B14" s="71">
        <v>0</v>
      </c>
      <c r="C14" s="71"/>
      <c r="D14" s="71"/>
      <c r="E14" s="71"/>
      <c r="F14" s="71"/>
      <c r="G14" s="34">
        <f>B14</f>
        <v>0</v>
      </c>
    </row>
    <row r="15" spans="1:22" ht="21.75" customHeight="1" x14ac:dyDescent="0.3">
      <c r="A15" s="32" t="s">
        <v>56</v>
      </c>
      <c r="B15" s="71">
        <v>0</v>
      </c>
      <c r="C15" s="71"/>
      <c r="D15" s="71"/>
      <c r="E15" s="71"/>
      <c r="F15" s="71"/>
      <c r="G15" s="34">
        <f>B15</f>
        <v>0</v>
      </c>
    </row>
    <row r="16" spans="1:22" ht="45" customHeight="1" x14ac:dyDescent="0.3">
      <c r="A16" s="35" t="s">
        <v>57</v>
      </c>
      <c r="B16" s="70">
        <v>3503</v>
      </c>
      <c r="C16" s="70"/>
      <c r="D16" s="70"/>
      <c r="E16" s="70"/>
      <c r="F16" s="70"/>
      <c r="G16" s="33">
        <f t="shared" ref="G16:G18" si="0">B16</f>
        <v>3503</v>
      </c>
    </row>
    <row r="17" spans="1:7" ht="21.15" customHeight="1" x14ac:dyDescent="0.3">
      <c r="A17" s="32" t="s">
        <v>58</v>
      </c>
      <c r="B17" s="71">
        <v>0</v>
      </c>
      <c r="C17" s="71"/>
      <c r="D17" s="71"/>
      <c r="E17" s="71"/>
      <c r="F17" s="71"/>
      <c r="G17" s="34">
        <f t="shared" si="0"/>
        <v>0</v>
      </c>
    </row>
    <row r="18" spans="1:7" ht="31.2" x14ac:dyDescent="0.3">
      <c r="A18" s="32" t="s">
        <v>59</v>
      </c>
      <c r="B18" s="71">
        <v>50</v>
      </c>
      <c r="C18" s="71"/>
      <c r="D18" s="71"/>
      <c r="E18" s="71"/>
      <c r="F18" s="71"/>
      <c r="G18" s="34">
        <f t="shared" si="0"/>
        <v>50</v>
      </c>
    </row>
    <row r="20" spans="1:7" ht="21.6" customHeight="1" x14ac:dyDescent="0.3">
      <c r="A20" s="68" t="s">
        <v>44</v>
      </c>
      <c r="B20" s="69"/>
      <c r="C20" s="36"/>
      <c r="D20" s="36"/>
      <c r="E20" s="36"/>
      <c r="F20" s="36"/>
      <c r="G20" s="37" t="s">
        <v>45</v>
      </c>
    </row>
    <row r="21" spans="1:7" x14ac:dyDescent="0.3">
      <c r="A21" s="36"/>
      <c r="B21" s="36"/>
      <c r="C21" s="36"/>
      <c r="D21" s="36"/>
      <c r="E21" s="36"/>
      <c r="F21" s="36"/>
      <c r="G21" s="36"/>
    </row>
    <row r="25" spans="1:7" ht="14.25" customHeight="1" x14ac:dyDescent="0.3"/>
  </sheetData>
  <mergeCells count="15">
    <mergeCell ref="A20:B20"/>
    <mergeCell ref="B13:F13"/>
    <mergeCell ref="B14:F14"/>
    <mergeCell ref="B15:F15"/>
    <mergeCell ref="B16:F16"/>
    <mergeCell ref="B17:F17"/>
    <mergeCell ref="B18:F18"/>
    <mergeCell ref="F4:G4"/>
    <mergeCell ref="A6:G6"/>
    <mergeCell ref="A7:G7"/>
    <mergeCell ref="A10:A12"/>
    <mergeCell ref="B10:F10"/>
    <mergeCell ref="G10:G12"/>
    <mergeCell ref="B11:F11"/>
    <mergeCell ref="B12:F12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45"/>
  <sheetViews>
    <sheetView tabSelected="1" view="pageBreakPreview" topLeftCell="A34" zoomScaleNormal="100" workbookViewId="0">
      <selection activeCell="A43" sqref="A43:F43"/>
    </sheetView>
  </sheetViews>
  <sheetFormatPr defaultColWidth="8.88671875" defaultRowHeight="14.4" x14ac:dyDescent="0.3"/>
  <cols>
    <col min="1" max="1" width="6" style="1" customWidth="1"/>
    <col min="2" max="2" width="26" style="1" customWidth="1"/>
    <col min="3" max="3" width="48.6640625" style="1" customWidth="1"/>
    <col min="4" max="4" width="11.6640625" style="1" customWidth="1"/>
    <col min="5" max="5" width="28" style="1" customWidth="1"/>
    <col min="6" max="6" width="27" style="1" customWidth="1"/>
    <col min="7" max="7" width="16" style="1" customWidth="1"/>
    <col min="8" max="8" width="22" style="1" customWidth="1"/>
    <col min="9" max="16384" width="8.88671875" style="1"/>
  </cols>
  <sheetData>
    <row r="1" spans="1:8" s="26" customFormat="1" ht="13.2" x14ac:dyDescent="0.25">
      <c r="F1" s="2" t="s">
        <v>66</v>
      </c>
    </row>
    <row r="2" spans="1:8" s="26" customFormat="1" ht="13.2" x14ac:dyDescent="0.25">
      <c r="F2" s="26" t="s">
        <v>39</v>
      </c>
    </row>
    <row r="3" spans="1:8" s="26" customFormat="1" ht="13.2" x14ac:dyDescent="0.25">
      <c r="F3" s="2" t="s">
        <v>69</v>
      </c>
    </row>
    <row r="4" spans="1:8" x14ac:dyDescent="0.3">
      <c r="F4" s="2" t="s">
        <v>38</v>
      </c>
      <c r="H4" s="2"/>
    </row>
    <row r="5" spans="1:8" x14ac:dyDescent="0.3">
      <c r="F5" s="2"/>
    </row>
    <row r="6" spans="1:8" ht="15" customHeight="1" x14ac:dyDescent="0.3">
      <c r="A6" s="52" t="s">
        <v>6</v>
      </c>
      <c r="B6" s="52"/>
      <c r="C6" s="52"/>
      <c r="D6" s="52"/>
      <c r="E6" s="52"/>
      <c r="F6" s="52"/>
      <c r="G6" s="52"/>
      <c r="H6" s="52"/>
    </row>
    <row r="7" spans="1:8" s="3" customFormat="1" ht="36" customHeight="1" x14ac:dyDescent="0.3">
      <c r="A7" s="53" t="s">
        <v>27</v>
      </c>
      <c r="B7" s="53"/>
      <c r="C7" s="53"/>
      <c r="D7" s="53"/>
      <c r="E7" s="53"/>
      <c r="F7" s="53"/>
      <c r="G7" s="53"/>
      <c r="H7" s="53"/>
    </row>
    <row r="8" spans="1:8" s="3" customFormat="1" ht="47.4" customHeight="1" x14ac:dyDescent="0.3">
      <c r="A8" s="54" t="s">
        <v>28</v>
      </c>
      <c r="B8" s="55" t="s">
        <v>1</v>
      </c>
      <c r="C8" s="55" t="s">
        <v>9</v>
      </c>
      <c r="D8" s="55" t="s">
        <v>2</v>
      </c>
      <c r="E8" s="55" t="s">
        <v>16</v>
      </c>
      <c r="F8" s="55" t="s">
        <v>3</v>
      </c>
      <c r="G8" s="56" t="s">
        <v>29</v>
      </c>
      <c r="H8" s="55" t="s">
        <v>4</v>
      </c>
    </row>
    <row r="9" spans="1:8" s="3" customFormat="1" ht="30" customHeight="1" x14ac:dyDescent="0.3">
      <c r="A9" s="54"/>
      <c r="B9" s="55"/>
      <c r="C9" s="55"/>
      <c r="D9" s="55"/>
      <c r="E9" s="55"/>
      <c r="F9" s="55"/>
      <c r="G9" s="55"/>
      <c r="H9" s="55"/>
    </row>
    <row r="10" spans="1:8" s="3" customFormat="1" x14ac:dyDescent="0.3">
      <c r="A10" s="54"/>
      <c r="B10" s="55"/>
      <c r="C10" s="55"/>
      <c r="D10" s="55"/>
      <c r="E10" s="55"/>
      <c r="F10" s="55"/>
      <c r="G10" s="55"/>
      <c r="H10" s="55"/>
    </row>
    <row r="11" spans="1:8" s="3" customFormat="1" ht="67.5" customHeight="1" x14ac:dyDescent="0.3">
      <c r="A11" s="20">
        <v>1</v>
      </c>
      <c r="B11" s="57" t="s">
        <v>7</v>
      </c>
      <c r="C11" s="25" t="s">
        <v>10</v>
      </c>
      <c r="D11" s="9" t="s">
        <v>26</v>
      </c>
      <c r="E11" s="50" t="s">
        <v>17</v>
      </c>
      <c r="F11" s="50" t="s">
        <v>0</v>
      </c>
      <c r="G11" s="43">
        <v>50</v>
      </c>
      <c r="H11" s="57" t="s">
        <v>18</v>
      </c>
    </row>
    <row r="12" spans="1:8" s="3" customFormat="1" ht="31.2" x14ac:dyDescent="0.3">
      <c r="A12" s="5">
        <f>1+A11</f>
        <v>2</v>
      </c>
      <c r="B12" s="58"/>
      <c r="C12" s="4" t="s">
        <v>11</v>
      </c>
      <c r="D12" s="11" t="s">
        <v>26</v>
      </c>
      <c r="E12" s="51"/>
      <c r="F12" s="51"/>
      <c r="G12" s="44">
        <v>30</v>
      </c>
      <c r="H12" s="58"/>
    </row>
    <row r="13" spans="1:8" s="3" customFormat="1" ht="15.6" x14ac:dyDescent="0.3">
      <c r="A13" s="5">
        <f t="shared" ref="A13:A40" si="0">1+A12</f>
        <v>3</v>
      </c>
      <c r="B13" s="58"/>
      <c r="C13" s="6" t="s">
        <v>19</v>
      </c>
      <c r="D13" s="11" t="s">
        <v>26</v>
      </c>
      <c r="E13" s="51"/>
      <c r="F13" s="51"/>
      <c r="G13" s="44">
        <v>20</v>
      </c>
      <c r="H13" s="58"/>
    </row>
    <row r="14" spans="1:8" s="3" customFormat="1" ht="31.2" x14ac:dyDescent="0.3">
      <c r="A14" s="5">
        <f t="shared" si="0"/>
        <v>4</v>
      </c>
      <c r="B14" s="58"/>
      <c r="C14" s="6" t="s">
        <v>20</v>
      </c>
      <c r="D14" s="11" t="s">
        <v>26</v>
      </c>
      <c r="E14" s="51"/>
      <c r="F14" s="51"/>
      <c r="G14" s="44">
        <v>40</v>
      </c>
      <c r="H14" s="58"/>
    </row>
    <row r="15" spans="1:8" s="3" customFormat="1" ht="15.6" x14ac:dyDescent="0.3">
      <c r="A15" s="5">
        <f t="shared" si="0"/>
        <v>5</v>
      </c>
      <c r="B15" s="58"/>
      <c r="C15" s="6" t="s">
        <v>12</v>
      </c>
      <c r="D15" s="11" t="s">
        <v>26</v>
      </c>
      <c r="E15" s="51"/>
      <c r="F15" s="51"/>
      <c r="G15" s="45">
        <f>80-1.3</f>
        <v>78.7</v>
      </c>
      <c r="H15" s="58"/>
    </row>
    <row r="16" spans="1:8" s="3" customFormat="1" ht="15.6" x14ac:dyDescent="0.3">
      <c r="A16" s="5">
        <f t="shared" si="0"/>
        <v>6</v>
      </c>
      <c r="B16" s="58"/>
      <c r="C16" s="6" t="s">
        <v>21</v>
      </c>
      <c r="D16" s="11" t="s">
        <v>26</v>
      </c>
      <c r="E16" s="51"/>
      <c r="F16" s="51"/>
      <c r="G16" s="45">
        <f>25-3.2</f>
        <v>21.8</v>
      </c>
      <c r="H16" s="58"/>
    </row>
    <row r="17" spans="1:8" s="3" customFormat="1" ht="15.6" x14ac:dyDescent="0.3">
      <c r="A17" s="5">
        <f t="shared" si="0"/>
        <v>7</v>
      </c>
      <c r="B17" s="58"/>
      <c r="C17" s="6" t="s">
        <v>13</v>
      </c>
      <c r="D17" s="11" t="s">
        <v>26</v>
      </c>
      <c r="E17" s="51"/>
      <c r="F17" s="51"/>
      <c r="G17" s="45">
        <f>80-8</f>
        <v>72</v>
      </c>
      <c r="H17" s="58"/>
    </row>
    <row r="18" spans="1:8" s="3" customFormat="1" ht="31.2" x14ac:dyDescent="0.3">
      <c r="A18" s="5">
        <f t="shared" si="0"/>
        <v>8</v>
      </c>
      <c r="B18" s="58"/>
      <c r="C18" s="4" t="s">
        <v>30</v>
      </c>
      <c r="D18" s="11" t="s">
        <v>26</v>
      </c>
      <c r="E18" s="51"/>
      <c r="F18" s="51"/>
      <c r="G18" s="45">
        <f>30-2.2</f>
        <v>27.8</v>
      </c>
      <c r="H18" s="58"/>
    </row>
    <row r="19" spans="1:8" s="3" customFormat="1" ht="31.2" x14ac:dyDescent="0.3">
      <c r="A19" s="5">
        <f t="shared" si="0"/>
        <v>9</v>
      </c>
      <c r="B19" s="58"/>
      <c r="C19" s="6" t="s">
        <v>14</v>
      </c>
      <c r="D19" s="11" t="s">
        <v>26</v>
      </c>
      <c r="E19" s="51"/>
      <c r="F19" s="51"/>
      <c r="G19" s="45">
        <v>66</v>
      </c>
      <c r="H19" s="58"/>
    </row>
    <row r="20" spans="1:8" s="3" customFormat="1" ht="31.2" x14ac:dyDescent="0.3">
      <c r="A20" s="5">
        <f t="shared" si="0"/>
        <v>10</v>
      </c>
      <c r="B20" s="58"/>
      <c r="C20" s="7" t="s">
        <v>31</v>
      </c>
      <c r="D20" s="11" t="s">
        <v>26</v>
      </c>
      <c r="E20" s="51"/>
      <c r="F20" s="51"/>
      <c r="G20" s="45">
        <v>15</v>
      </c>
      <c r="H20" s="58"/>
    </row>
    <row r="21" spans="1:8" s="3" customFormat="1" ht="31.2" x14ac:dyDescent="0.3">
      <c r="A21" s="5">
        <f t="shared" si="0"/>
        <v>11</v>
      </c>
      <c r="B21" s="58"/>
      <c r="C21" s="7" t="s">
        <v>64</v>
      </c>
      <c r="D21" s="11" t="s">
        <v>26</v>
      </c>
      <c r="E21" s="51"/>
      <c r="F21" s="51"/>
      <c r="G21" s="45">
        <v>11</v>
      </c>
      <c r="H21" s="58"/>
    </row>
    <row r="22" spans="1:8" s="3" customFormat="1" ht="46.8" x14ac:dyDescent="0.3">
      <c r="A22" s="5">
        <f t="shared" si="0"/>
        <v>12</v>
      </c>
      <c r="B22" s="58"/>
      <c r="C22" s="7" t="s">
        <v>32</v>
      </c>
      <c r="D22" s="11" t="s">
        <v>26</v>
      </c>
      <c r="E22" s="51"/>
      <c r="F22" s="51"/>
      <c r="G22" s="45">
        <v>11</v>
      </c>
      <c r="H22" s="58"/>
    </row>
    <row r="23" spans="1:8" s="3" customFormat="1" ht="31.2" x14ac:dyDescent="0.3">
      <c r="A23" s="5">
        <f t="shared" si="0"/>
        <v>13</v>
      </c>
      <c r="B23" s="58"/>
      <c r="C23" s="7" t="s">
        <v>8</v>
      </c>
      <c r="D23" s="11" t="s">
        <v>26</v>
      </c>
      <c r="E23" s="51"/>
      <c r="F23" s="51"/>
      <c r="G23" s="45">
        <f>500+150</f>
        <v>650</v>
      </c>
      <c r="H23" s="58"/>
    </row>
    <row r="24" spans="1:8" s="3" customFormat="1" ht="31.5" customHeight="1" x14ac:dyDescent="0.3">
      <c r="A24" s="5">
        <f t="shared" si="0"/>
        <v>14</v>
      </c>
      <c r="B24" s="58"/>
      <c r="C24" s="8" t="s">
        <v>70</v>
      </c>
      <c r="D24" s="9" t="s">
        <v>26</v>
      </c>
      <c r="E24" s="51"/>
      <c r="F24" s="51"/>
      <c r="G24" s="45">
        <f>8-0.8</f>
        <v>7.2</v>
      </c>
      <c r="H24" s="58"/>
    </row>
    <row r="25" spans="1:8" s="3" customFormat="1" ht="23.25" customHeight="1" x14ac:dyDescent="0.3">
      <c r="A25" s="5">
        <f t="shared" si="0"/>
        <v>15</v>
      </c>
      <c r="B25" s="58"/>
      <c r="C25" s="10" t="s">
        <v>24</v>
      </c>
      <c r="D25" s="11" t="s">
        <v>26</v>
      </c>
      <c r="E25" s="51"/>
      <c r="F25" s="51"/>
      <c r="G25" s="45">
        <v>80</v>
      </c>
      <c r="H25" s="58"/>
    </row>
    <row r="26" spans="1:8" ht="36" customHeight="1" x14ac:dyDescent="0.3">
      <c r="A26" s="5">
        <f t="shared" si="0"/>
        <v>16</v>
      </c>
      <c r="B26" s="58"/>
      <c r="C26" s="10" t="s">
        <v>22</v>
      </c>
      <c r="D26" s="11" t="s">
        <v>26</v>
      </c>
      <c r="E26" s="51"/>
      <c r="F26" s="51"/>
      <c r="G26" s="45">
        <v>36</v>
      </c>
      <c r="H26" s="58"/>
    </row>
    <row r="27" spans="1:8" ht="27.75" customHeight="1" x14ac:dyDescent="0.3">
      <c r="A27" s="5">
        <f t="shared" si="0"/>
        <v>17</v>
      </c>
      <c r="B27" s="58"/>
      <c r="C27" s="10" t="s">
        <v>23</v>
      </c>
      <c r="D27" s="11" t="s">
        <v>26</v>
      </c>
      <c r="E27" s="51"/>
      <c r="F27" s="51"/>
      <c r="G27" s="45">
        <f>200+250</f>
        <v>450</v>
      </c>
      <c r="H27" s="58"/>
    </row>
    <row r="28" spans="1:8" ht="30.75" customHeight="1" x14ac:dyDescent="0.3">
      <c r="A28" s="5">
        <f t="shared" si="0"/>
        <v>18</v>
      </c>
      <c r="B28" s="58"/>
      <c r="C28" s="4" t="s">
        <v>33</v>
      </c>
      <c r="D28" s="11" t="s">
        <v>26</v>
      </c>
      <c r="E28" s="51"/>
      <c r="F28" s="51"/>
      <c r="G28" s="45">
        <v>20</v>
      </c>
      <c r="H28" s="58"/>
    </row>
    <row r="29" spans="1:8" ht="18" customHeight="1" x14ac:dyDescent="0.3">
      <c r="A29" s="5">
        <f t="shared" si="0"/>
        <v>19</v>
      </c>
      <c r="B29" s="59"/>
      <c r="C29" s="4" t="s">
        <v>34</v>
      </c>
      <c r="D29" s="11" t="s">
        <v>26</v>
      </c>
      <c r="E29" s="60"/>
      <c r="F29" s="60"/>
      <c r="G29" s="45">
        <v>5</v>
      </c>
      <c r="H29" s="59"/>
    </row>
    <row r="30" spans="1:8" ht="51" customHeight="1" x14ac:dyDescent="0.3">
      <c r="A30" s="5">
        <f t="shared" si="0"/>
        <v>20</v>
      </c>
      <c r="B30" s="57" t="s">
        <v>7</v>
      </c>
      <c r="C30" s="4" t="s">
        <v>60</v>
      </c>
      <c r="D30" s="11" t="s">
        <v>26</v>
      </c>
      <c r="E30" s="50" t="s">
        <v>17</v>
      </c>
      <c r="F30" s="50" t="s">
        <v>0</v>
      </c>
      <c r="G30" s="72">
        <v>1170</v>
      </c>
      <c r="H30" s="57" t="s">
        <v>18</v>
      </c>
    </row>
    <row r="31" spans="1:8" ht="30.9" customHeight="1" x14ac:dyDescent="0.3">
      <c r="A31" s="5">
        <f t="shared" si="0"/>
        <v>21</v>
      </c>
      <c r="B31" s="58"/>
      <c r="C31" s="12" t="s">
        <v>25</v>
      </c>
      <c r="D31" s="11" t="s">
        <v>26</v>
      </c>
      <c r="E31" s="51"/>
      <c r="F31" s="51"/>
      <c r="G31" s="45">
        <f>90-56</f>
        <v>34</v>
      </c>
      <c r="H31" s="58"/>
    </row>
    <row r="32" spans="1:8" ht="77.25" customHeight="1" x14ac:dyDescent="0.3">
      <c r="A32" s="5">
        <f t="shared" si="0"/>
        <v>22</v>
      </c>
      <c r="B32" s="58"/>
      <c r="C32" s="21" t="s">
        <v>41</v>
      </c>
      <c r="D32" s="11" t="s">
        <v>26</v>
      </c>
      <c r="E32" s="51"/>
      <c r="F32" s="51"/>
      <c r="G32" s="45">
        <v>95.5</v>
      </c>
      <c r="H32" s="58"/>
    </row>
    <row r="33" spans="1:8" ht="48.6" customHeight="1" x14ac:dyDescent="0.3">
      <c r="A33" s="5">
        <f t="shared" si="0"/>
        <v>23</v>
      </c>
      <c r="B33" s="58"/>
      <c r="C33" s="22" t="s">
        <v>35</v>
      </c>
      <c r="D33" s="11" t="s">
        <v>26</v>
      </c>
      <c r="E33" s="51"/>
      <c r="F33" s="51"/>
      <c r="G33" s="45">
        <v>10</v>
      </c>
      <c r="H33" s="58"/>
    </row>
    <row r="34" spans="1:8" ht="23.25" customHeight="1" x14ac:dyDescent="0.3">
      <c r="A34" s="5">
        <f t="shared" si="0"/>
        <v>24</v>
      </c>
      <c r="B34" s="58"/>
      <c r="C34" s="23" t="s">
        <v>36</v>
      </c>
      <c r="D34" s="11" t="s">
        <v>26</v>
      </c>
      <c r="E34" s="51"/>
      <c r="F34" s="51"/>
      <c r="G34" s="45">
        <v>21</v>
      </c>
      <c r="H34" s="58"/>
    </row>
    <row r="35" spans="1:8" ht="81" customHeight="1" x14ac:dyDescent="0.3">
      <c r="A35" s="5">
        <f t="shared" si="0"/>
        <v>25</v>
      </c>
      <c r="B35" s="58"/>
      <c r="C35" s="24" t="s">
        <v>42</v>
      </c>
      <c r="D35" s="11" t="s">
        <v>26</v>
      </c>
      <c r="E35" s="51"/>
      <c r="F35" s="51"/>
      <c r="G35" s="45">
        <v>15</v>
      </c>
      <c r="H35" s="58"/>
    </row>
    <row r="36" spans="1:8" ht="30.75" customHeight="1" x14ac:dyDescent="0.3">
      <c r="A36" s="5">
        <f t="shared" si="0"/>
        <v>26</v>
      </c>
      <c r="B36" s="58"/>
      <c r="C36" s="27" t="s">
        <v>43</v>
      </c>
      <c r="D36" s="11" t="s">
        <v>26</v>
      </c>
      <c r="E36" s="51"/>
      <c r="F36" s="51"/>
      <c r="G36" s="45">
        <v>56</v>
      </c>
      <c r="H36" s="58"/>
    </row>
    <row r="37" spans="1:8" ht="30.75" customHeight="1" x14ac:dyDescent="0.3">
      <c r="A37" s="5">
        <f t="shared" si="0"/>
        <v>27</v>
      </c>
      <c r="B37" s="58"/>
      <c r="C37" s="24" t="s">
        <v>37</v>
      </c>
      <c r="D37" s="11" t="s">
        <v>26</v>
      </c>
      <c r="E37" s="51"/>
      <c r="F37" s="51"/>
      <c r="G37" s="45">
        <v>10</v>
      </c>
      <c r="H37" s="58"/>
    </row>
    <row r="38" spans="1:8" ht="21" customHeight="1" x14ac:dyDescent="0.3">
      <c r="A38" s="5">
        <f t="shared" si="0"/>
        <v>28</v>
      </c>
      <c r="B38" s="58"/>
      <c r="C38" s="38" t="s">
        <v>61</v>
      </c>
      <c r="D38" s="11" t="s">
        <v>26</v>
      </c>
      <c r="E38" s="51"/>
      <c r="F38" s="51"/>
      <c r="G38" s="46">
        <v>16.899999999999999</v>
      </c>
      <c r="H38" s="58"/>
    </row>
    <row r="39" spans="1:8" ht="30.75" customHeight="1" x14ac:dyDescent="0.3">
      <c r="A39" s="5">
        <f t="shared" si="0"/>
        <v>29</v>
      </c>
      <c r="B39" s="58"/>
      <c r="C39" s="39" t="s">
        <v>62</v>
      </c>
      <c r="D39" s="11" t="s">
        <v>26</v>
      </c>
      <c r="E39" s="51"/>
      <c r="F39" s="51"/>
      <c r="G39" s="46">
        <v>8.1</v>
      </c>
      <c r="H39" s="58"/>
    </row>
    <row r="40" spans="1:8" ht="40.200000000000003" customHeight="1" x14ac:dyDescent="0.3">
      <c r="A40" s="5">
        <f t="shared" si="0"/>
        <v>30</v>
      </c>
      <c r="B40" s="58"/>
      <c r="C40" s="40" t="s">
        <v>71</v>
      </c>
      <c r="D40" s="11" t="s">
        <v>26</v>
      </c>
      <c r="E40" s="51"/>
      <c r="F40" s="51"/>
      <c r="G40" s="46">
        <v>300</v>
      </c>
      <c r="H40" s="58"/>
    </row>
    <row r="41" spans="1:8" ht="48" customHeight="1" x14ac:dyDescent="0.3">
      <c r="A41" s="5">
        <v>31</v>
      </c>
      <c r="B41" s="58"/>
      <c r="C41" s="40" t="s">
        <v>67</v>
      </c>
      <c r="D41" s="11" t="s">
        <v>68</v>
      </c>
      <c r="E41" s="41"/>
      <c r="F41" s="42"/>
      <c r="G41" s="46">
        <v>75</v>
      </c>
      <c r="H41" s="58"/>
    </row>
    <row r="42" spans="1:8" ht="60.75" customHeight="1" x14ac:dyDescent="0.3">
      <c r="A42" s="5">
        <v>32</v>
      </c>
      <c r="B42" s="59"/>
      <c r="C42" s="13" t="s">
        <v>72</v>
      </c>
      <c r="D42" s="11" t="s">
        <v>26</v>
      </c>
      <c r="E42" s="14" t="s">
        <v>15</v>
      </c>
      <c r="F42" s="11" t="s">
        <v>40</v>
      </c>
      <c r="G42" s="45">
        <v>50</v>
      </c>
      <c r="H42" s="59"/>
    </row>
    <row r="43" spans="1:8" x14ac:dyDescent="0.3">
      <c r="A43" s="49" t="s">
        <v>5</v>
      </c>
      <c r="B43" s="49"/>
      <c r="C43" s="49"/>
      <c r="D43" s="49"/>
      <c r="E43" s="49"/>
      <c r="F43" s="49"/>
      <c r="G43" s="15">
        <f>SUM(G11:G42)</f>
        <v>3553</v>
      </c>
      <c r="H43" s="16"/>
    </row>
    <row r="44" spans="1:8" x14ac:dyDescent="0.3">
      <c r="A44" s="17"/>
      <c r="B44" s="17"/>
      <c r="C44" s="17"/>
      <c r="D44" s="17"/>
      <c r="E44" s="17"/>
      <c r="F44" s="17"/>
      <c r="G44" s="18"/>
      <c r="H44" s="19"/>
    </row>
    <row r="45" spans="1:8" x14ac:dyDescent="0.3">
      <c r="A45" s="17"/>
      <c r="B45" s="47" t="s">
        <v>44</v>
      </c>
      <c r="C45" s="48"/>
      <c r="D45" s="17"/>
      <c r="E45" s="17"/>
      <c r="F45" s="47" t="s">
        <v>45</v>
      </c>
      <c r="G45" s="48"/>
      <c r="H45" s="19"/>
    </row>
  </sheetData>
  <mergeCells count="21">
    <mergeCell ref="B11:B29"/>
    <mergeCell ref="E11:E29"/>
    <mergeCell ref="F11:F29"/>
    <mergeCell ref="H11:H29"/>
    <mergeCell ref="B30:B42"/>
    <mergeCell ref="H30:H42"/>
    <mergeCell ref="A6:H6"/>
    <mergeCell ref="A7:H7"/>
    <mergeCell ref="A8:A10"/>
    <mergeCell ref="B8:B10"/>
    <mergeCell ref="C8:C10"/>
    <mergeCell ref="D8:D10"/>
    <mergeCell ref="E8:E10"/>
    <mergeCell ref="F8:F10"/>
    <mergeCell ref="G8:G10"/>
    <mergeCell ref="H8:H10"/>
    <mergeCell ref="B45:C45"/>
    <mergeCell ref="F45:G45"/>
    <mergeCell ref="A43:F43"/>
    <mergeCell ref="E30:E40"/>
    <mergeCell ref="F30:F40"/>
  </mergeCells>
  <pageMargins left="0.59055118110236227" right="0.19685039370078741" top="0.55118110236220474" bottom="0.35433070866141736" header="0.31496062992125984" footer="0.31496062992125984"/>
  <pageSetup paperSize="9" scale="64" fitToHeight="2" orientation="landscape" r:id="rId1"/>
  <headerFooter differentFirst="1">
    <oddHeader>&amp;C&amp;P</oddHeader>
  </headerFooter>
  <rowBreaks count="1" manualBreakCount="1">
    <brk id="39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2</vt:i4>
      </vt:variant>
      <vt:variant>
        <vt:lpstr>Іменовані діапазони</vt:lpstr>
      </vt:variant>
      <vt:variant>
        <vt:i4>3</vt:i4>
      </vt:variant>
    </vt:vector>
  </HeadingPairs>
  <TitlesOfParts>
    <vt:vector size="5" baseType="lpstr">
      <vt:lpstr>ресурсне</vt:lpstr>
      <vt:lpstr>перелік заходів</vt:lpstr>
      <vt:lpstr>'перелік заходів'!Заголовки_для_друку</vt:lpstr>
      <vt:lpstr>'перелік заходів'!Область_друку</vt:lpstr>
      <vt:lpstr>ресурсне!Область_друку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2026-09-18T20:59:50Z</dcterms:modified>
</cp:coreProperties>
</file>