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562D1469-2B82-446B-8651-458B56CEB67D}" xr6:coauthVersionLast="47" xr6:coauthVersionMax="47" xr10:uidLastSave="{00000000-0000-0000-0000-000000000000}"/>
  <bookViews>
    <workbookView xWindow="-108" yWindow="-108" windowWidth="23256" windowHeight="12576" activeTab="1" xr2:uid="{00000000-000D-0000-FFFF-FFFF00000000}"/>
  </bookViews>
  <sheets>
    <sheet name="Дод.1ресурсне забезпечення" sheetId="1" r:id="rId1"/>
    <sheet name="Дод.2перелік заходів" sheetId="2" r:id="rId2"/>
  </sheets>
  <definedNames>
    <definedName name="_xlnm.Print_Titles" localSheetId="1">'Дод.2перелік заходів'!$9:$9</definedName>
    <definedName name="_xlnm.Print_Area" localSheetId="0">'Дод.1ресурсне забезпечення'!$A$1:$G$21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 i="2" l="1"/>
  <c r="G16" i="2"/>
  <c r="B17" i="1"/>
  <c r="G10" i="2"/>
  <c r="G17" i="1" l="1"/>
  <c r="G12" i="2"/>
  <c r="G27" i="2"/>
  <c r="G30" i="2" l="1"/>
  <c r="G36" i="2"/>
  <c r="G28" i="2" l="1"/>
  <c r="G19" i="2" s="1"/>
  <c r="G43" i="2" l="1"/>
  <c r="B14" i="1" l="1"/>
  <c r="G14" i="1" l="1"/>
</calcChain>
</file>

<file path=xl/sharedStrings.xml><?xml version="1.0" encoding="utf-8"?>
<sst xmlns="http://schemas.openxmlformats.org/spreadsheetml/2006/main" count="90" uniqueCount="71">
  <si>
    <t>І</t>
  </si>
  <si>
    <t>Обсяг ресурсів, усього, у тому числі:</t>
  </si>
  <si>
    <t>державний бюджет</t>
  </si>
  <si>
    <t>обласний бюджет Одеської області</t>
  </si>
  <si>
    <t>Бюджет Чорноморської міської територіальної громади</t>
  </si>
  <si>
    <t>кошти не бюджетних джерел</t>
  </si>
  <si>
    <t>інші</t>
  </si>
  <si>
    <t xml:space="preserve"> -</t>
  </si>
  <si>
    <t>бюджет Чорноморської міської територіальної громади</t>
  </si>
  <si>
    <t>Назва напряму діяльності (пріоритетні завдання)</t>
  </si>
  <si>
    <t>Строк виконання заходу</t>
  </si>
  <si>
    <t>Виконавці</t>
  </si>
  <si>
    <t>Джерела фінансування</t>
  </si>
  <si>
    <t>Очікуваний результат</t>
  </si>
  <si>
    <r>
      <t xml:space="preserve"> </t>
    </r>
    <r>
      <rPr>
        <sz val="11"/>
        <color rgb="FF000000"/>
        <rFont val="Times New Roman"/>
        <family val="1"/>
        <charset val="204"/>
      </rPr>
      <t>№ з/п</t>
    </r>
  </si>
  <si>
    <t xml:space="preserve">до  Порядку </t>
  </si>
  <si>
    <t>1.</t>
  </si>
  <si>
    <t>Разом</t>
  </si>
  <si>
    <t xml:space="preserve">Перелік заходів і завдань </t>
  </si>
  <si>
    <t>Ресурсне забезпечення</t>
  </si>
  <si>
    <t>-</t>
  </si>
  <si>
    <t xml:space="preserve">Обсяги фінансування (вартість),
 тис. грн </t>
  </si>
  <si>
    <t>тис. грн</t>
  </si>
  <si>
    <t>Обсяг коштів, які пропонується залучити на виконання Програми</t>
  </si>
  <si>
    <t>Етапи виконання Програми</t>
  </si>
  <si>
    <t>Усього витрат на виконання Програми</t>
  </si>
  <si>
    <t>Перелік заходів Програми</t>
  </si>
  <si>
    <t>Міської цільової програми фінансової підтримки комунальних підприємств Чорноморської міської ради Одеського району Одеської області на 2026 рік</t>
  </si>
  <si>
    <t>2026 рік</t>
  </si>
  <si>
    <t xml:space="preserve">Надання фінансової підтримки комунальним підприємствам Чорноморської міської ради Одеського району Одеської області  шляхом здійснення поточних та капітальних  трансфертів </t>
  </si>
  <si>
    <t>до рішення Чорноморської міської ради</t>
  </si>
  <si>
    <t xml:space="preserve">Поточні та капітальні трансферти на поповнення обігових коштів комунальним  підприємствам  для забезпечення їх статутної діяльності </t>
  </si>
  <si>
    <t>Капітальний ремонт гуртожитку (балконів) за адресою: Одеська область, Одеський район, м.Чорноморськ, вул.Олександрійська, 16 (розробка проектно-кошторисної документації)</t>
  </si>
  <si>
    <t>Додаток 1</t>
  </si>
  <si>
    <t>Додаток 2</t>
  </si>
  <si>
    <t>"Додаток 1 до Програми"</t>
  </si>
  <si>
    <t>"Додаток 2 до Програми"</t>
  </si>
  <si>
    <t xml:space="preserve">Забезпечення діяльності комунальних підприємств та надання безперешкодних комунальних послуг споживачам в період воєнного стану.
Забезпечення раціонального використання і збереження комунального майна, розвитку матеріальної бази комунальних підприємств. Створення безбар'єрного доступу для осіб з особливими потребами.
Безперебійне надання комунальних послуг споживачам таких послуг.
Ефективне і якісне виконання визначеної статутної діяльності комунальних підприємств.
Забезпечення беззбиткової діяльності  комунальних підприємств та своєчасне внесення передбачених законодавством платежів до бюджету та своєчасні розрахунки за комунальні послуги та енергоносії.
Створення соціальних гарантій  працівникам комунальних підприємств в частині своєчасної оплати праці.
Виконання органами місцевого самоврядування зобов'язань, визначених статтею 20 Закону України "Про статус ветеранів війни, гарантії їх соціального захисту" 
</t>
  </si>
  <si>
    <t>Капітальний ремонт санітарно-гігієнічного приміщення 1-го поверху нежитлової будівлі КП - Фірми "Райдуга" за адресою: Одеська область, Одеський район, м.Чорноморськ, 
вул. Захисників України, б.3 з метою створення безбар'єрного простору для людей з інвалідністю та інших маломобільних груп населення</t>
  </si>
  <si>
    <t>Нарахування на заробітну плату</t>
  </si>
  <si>
    <t>Оплату послуг теплопостачання</t>
  </si>
  <si>
    <t>Оплата за спожиту електроенергію, оплата послуг за розподіл електроенергії</t>
  </si>
  <si>
    <t>Оплата послуг за технічне обслуговування та цілодобове спостерігання системи протипожежного захисту</t>
  </si>
  <si>
    <t>Управління комунальної власності та земельних відносин Чорноморської міської ради Одеського району Одеської області/надання фінансової підтримки комунальному підприємству – фірма "Райдуга" Чорноморської міської ради Одеського району Одеської області, всього -
в т.ч. на:</t>
  </si>
  <si>
    <t>Управління комунальної власності та земельних відносин Чорноморської міської ради Одеського району Одеської області/надання фінансової підтримки комунальному підприємству "Палац спорту "Юність" Чорноморської міської ради Одеського району Одеської області, всього - 
в т.ч. на:</t>
  </si>
  <si>
    <t>Оплату праці</t>
  </si>
  <si>
    <t>Оплату за природний газ</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</si>
  <si>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"Чорноморськтеплоенерго" Чорноморської міської ради Одеського району Одеської області, всього -
в т.ч. на:</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</si>
  <si>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"Чорноморськводоканал" Чорноморської міської ради Одеського району Одеської області, всього -
в т.ч. на:</t>
  </si>
  <si>
    <t>Оплату покупної води</t>
  </si>
  <si>
    <t>Оплату спожитої електроенергії</t>
  </si>
  <si>
    <t>Оплату екологічного податку</t>
  </si>
  <si>
    <t>Відділ комунального господарства та благоустрою Чорноморської міської ради Одеського району Одеської області/надання фінансової підтримки комунальному підприємству "Міське управління житлово-комунального господарства" Чорноморської міської ради Одеського району Одеської області,  всього -
в т.ч. на:</t>
  </si>
  <si>
    <t>Оплату праці та нарахування на заробітну плату працівників по обслуговуванню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</si>
  <si>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Відшкодування витрат з використання електромереж, водопостачання, водовідведення, інших комунальних послуг по утриманню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</si>
  <si>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 xml:space="preserve">Капітальний ремонт інженерних мереж холодного водопостачання з улаштуванням приладів колективного обліку та водовідведення, електропостачання з улаштуванням приладів індивідуального обліку, автоматичної системи пожежної сигналізації, капітальний ремонт ліфтів, гідроізоляція душових в гуртожитку за адресою: Одеська область, Одеський район, м.Чорноморськ, вул.Олександрійська, 16 </t>
  </si>
  <si>
    <t>Придбання предметів, матеріалів, необхідних для утримання об'єктів,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</si>
  <si>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Оплату за постачання, транспортування та розподілу природного газу для проведення пуско-налагоджувальних робіт на  когенераційних установках</t>
  </si>
  <si>
    <t>Оплату послуг з монтажу та установки охоронної сигналізації (тривожна кнопка) на об'єктах, які передані до комунальної власності від ДП "МТП "Чорноморськ" (дитячий та сімейний табір відпочинку за адресою: м. Чорноморськ, вул. Набережна, 20 та дитячий та сімейний табір відпочинку за адресою: м. Чорноморськ, вул. Пляжна, 5)</t>
  </si>
  <si>
    <t>Оплату за спожиту електроенергію</t>
  </si>
  <si>
    <t xml:space="preserve">Оплату податку на додану вартість </t>
  </si>
  <si>
    <t>Оплату земельного податку</t>
  </si>
  <si>
    <t>Придбання спортивного інвентаря - татамі</t>
  </si>
  <si>
    <t>Капітальний ремонт покрівлі (заходи з енергозбереження) нежитлової будівлі КП - Фірми "Райдуга" за адресою: Одеська обл., Одеський район, м.Чорноморськ, вул.Захисників України, б.3</t>
  </si>
  <si>
    <t xml:space="preserve">На покриття витрат, пов'язаних із виконанням органами місцевого самоврядування  статті 20 Закону України "Про статус ветеранів війни, гарантії їх соціального захисту" </t>
  </si>
  <si>
    <t xml:space="preserve">Начальник фінансового управління </t>
  </si>
  <si>
    <t>Ольга ЯКОВЕНКО</t>
  </si>
  <si>
    <t>Начальник фінансового управління</t>
  </si>
  <si>
    <t>від              10.2026 №           - VIII</t>
  </si>
  <si>
    <t>від         10.2026 №           - VIII</t>
  </si>
  <si>
    <t>Відшкодування витрат, понесених підприємством на оплату праці працівників, задіяних в роботах з ліквідації наслідків повітряних обстрілів, для оплати за природний газ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</si>
</sst>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0"/>
  </numFmts>
  <fonts count="16" x14ac:knownFonts="1">
    <font>
      <sz val="11"/>
      <color theme="1"/>
      <name val="Calibri"/>
      <family val="2"/>
      <scheme val="minor"/>
    </font>
    <font>
      <sz val="12"/>
      <color rgb="FF000000"/>
      <name val="Times New Roman"/>
      <family val="1"/>
      <charset val="204"/>
    </font>
    <font>
      <i/>
      <sz val="12"/>
      <color rgb="FF000000"/>
      <name val="Times New Roman"/>
      <family val="1"/>
      <charset val="204"/>
    </font>
    <font>
      <b/>
      <sz val="12"/>
      <color rgb="FF000000"/>
      <name val="Times New Roman"/>
      <family val="1"/>
      <charset val="204"/>
    </font>
    <font>
      <b/>
      <sz val="12"/>
      <color theme="1"/>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204"/>
    </font>
    <font>
      <sz val="8"/>
      <color rgb="FF000000"/>
      <name val="Times New Roman"/>
      <family val="1"/>
      <charset val="204"/>
    </font>
    <font>
      <sz val="11"/>
      <color rgb="FF000000"/>
      <name val="Times New Roman"/>
      <family val="1"/>
      <charset val="204"/>
    </font>
    <font>
      <b/>
      <sz val="11"/>
      <color theme="1"/>
      <name val="Times New Roman"/>
      <family val="1"/>
      <charset val="204"/>
    </font>
    <font>
      <i/>
      <sz val="11"/>
      <color theme="1"/>
      <name val="Calibri"/>
      <family val="2"/>
      <scheme val="minor"/>
    </font>
    <font>
      <sz val="9"/>
      <color theme="1"/>
      <name val="Times New Roman"/>
      <family val="1"/>
      <charset val="204"/>
    </font>
    <font>
      <sz val="9"/>
      <color theme="1"/>
      <name val="Calibri"/>
      <family val="2"/>
      <scheme val="minor"/>
    </font>
    <font>
      <i/>
      <sz val="11"/>
      <color rgb="FF000000"/>
      <name val="Times New Roman"/>
      <family val="1"/>
      <charset val="204"/>
    </font>
    <font>
      <i/>
      <sz val="11"/>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75">
    <xf numFmtId="0" fontId="0" fillId="0" borderId="0" xfId="0"/>
    <xf numFmtId="0" fontId="5" fillId="0" borderId="0" xfId="0" applyFont="1" applyAlignment="1">
      <alignment horizontal="center" vertical="center"/>
    </xf>
    <xf numFmtId="0" fontId="1" fillId="0" borderId="1" xfId="0" applyFont="1" applyBorder="1" applyAlignment="1">
      <alignment horizontal="justify" vertical="center" wrapText="1"/>
    </xf>
    <xf numFmtId="0" fontId="1" fillId="0" borderId="0" xfId="0" applyFont="1" applyAlignment="1">
      <alignment horizontal="justify" vertical="center" wrapText="1"/>
    </xf>
    <xf numFmtId="0" fontId="7" fillId="0" borderId="0" xfId="0" applyFont="1"/>
    <xf numFmtId="0" fontId="7" fillId="0" borderId="0" xfId="0" applyFont="1" applyAlignment="1">
      <alignment horizontal="right"/>
    </xf>
    <xf numFmtId="0" fontId="6" fillId="0" borderId="0" xfId="0" applyFont="1" applyAlignment="1">
      <alignment horizontal="justify" vertical="center"/>
    </xf>
    <xf numFmtId="0" fontId="9" fillId="2" borderId="1" xfId="0" applyFont="1" applyFill="1" applyBorder="1" applyAlignment="1">
      <alignment horizontal="center" vertical="center" wrapText="1"/>
    </xf>
    <xf numFmtId="0" fontId="10" fillId="0" borderId="1" xfId="0" applyFont="1" applyBorder="1"/>
    <xf numFmtId="164" fontId="2"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11" fillId="0" borderId="0" xfId="0" applyFont="1"/>
    <xf numFmtId="0" fontId="9" fillId="2" borderId="6" xfId="0" applyFont="1" applyFill="1" applyBorder="1" applyAlignment="1">
      <alignment horizontal="center" vertical="center" wrapText="1"/>
    </xf>
    <xf numFmtId="0" fontId="12" fillId="0" borderId="0" xfId="0" applyFont="1"/>
    <xf numFmtId="0" fontId="13" fillId="0" borderId="0" xfId="0" applyFont="1"/>
    <xf numFmtId="0" fontId="12" fillId="0" borderId="0" xfId="0" applyFont="1" applyAlignment="1">
      <alignment horizontal="justify" vertical="center"/>
    </xf>
    <xf numFmtId="0" fontId="10" fillId="0" borderId="0" xfId="0" applyFont="1" applyAlignment="1">
      <alignment horizontal="left"/>
    </xf>
    <xf numFmtId="165" fontId="10" fillId="0" borderId="0" xfId="0" applyNumberFormat="1" applyFont="1" applyAlignment="1">
      <alignment horizontal="center"/>
    </xf>
    <xf numFmtId="0" fontId="10" fillId="0" borderId="0" xfId="0" applyFont="1"/>
    <xf numFmtId="0" fontId="6" fillId="0" borderId="0" xfId="0" applyFont="1"/>
    <xf numFmtId="0" fontId="6" fillId="0" borderId="0" xfId="0" applyFont="1" applyAlignment="1">
      <alignment horizontal="left" vertical="center"/>
    </xf>
    <xf numFmtId="165" fontId="7" fillId="0" borderId="1" xfId="0" applyNumberFormat="1" applyFont="1" applyBorder="1" applyAlignment="1">
      <alignment horizontal="center" vertical="center"/>
    </xf>
    <xf numFmtId="165" fontId="9" fillId="2" borderId="1" xfId="0" applyNumberFormat="1" applyFont="1" applyFill="1" applyBorder="1" applyAlignment="1">
      <alignment horizontal="center" vertical="center" wrapText="1"/>
    </xf>
    <xf numFmtId="165" fontId="9" fillId="2" borderId="7" xfId="0" applyNumberFormat="1" applyFont="1" applyFill="1" applyBorder="1" applyAlignment="1">
      <alignment horizontal="center" vertical="center" wrapText="1"/>
    </xf>
    <xf numFmtId="166" fontId="1"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9" fillId="2" borderId="1" xfId="0" applyFont="1" applyFill="1" applyBorder="1" applyAlignment="1">
      <alignment horizontal="left" vertical="center" wrapText="1"/>
    </xf>
    <xf numFmtId="0" fontId="14" fillId="3" borderId="7" xfId="0" applyFont="1" applyFill="1" applyBorder="1" applyAlignment="1">
      <alignment horizontal="left" vertical="top" wrapText="1"/>
    </xf>
    <xf numFmtId="0" fontId="14" fillId="2" borderId="1" xfId="0" applyFont="1" applyFill="1" applyBorder="1" applyAlignment="1">
      <alignment horizontal="left" vertical="center" wrapText="1"/>
    </xf>
    <xf numFmtId="166" fontId="7" fillId="0" borderId="1" xfId="0" applyNumberFormat="1" applyFont="1" applyBorder="1" applyAlignment="1">
      <alignment horizontal="center" vertical="center"/>
    </xf>
    <xf numFmtId="166" fontId="10" fillId="0" borderId="1" xfId="0" applyNumberFormat="1" applyFont="1" applyBorder="1" applyAlignment="1">
      <alignment horizontal="center"/>
    </xf>
    <xf numFmtId="165" fontId="14" fillId="2" borderId="7"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166" fontId="14" fillId="2" borderId="7" xfId="0" applyNumberFormat="1" applyFont="1" applyFill="1" applyBorder="1" applyAlignment="1">
      <alignment horizontal="center" vertical="center" wrapText="1"/>
    </xf>
    <xf numFmtId="0" fontId="14" fillId="3" borderId="7" xfId="0" applyFont="1" applyFill="1" applyBorder="1" applyAlignment="1">
      <alignment horizontal="left" wrapText="1"/>
    </xf>
    <xf numFmtId="0" fontId="14" fillId="2" borderId="1" xfId="0" applyFont="1" applyFill="1" applyBorder="1" applyAlignment="1">
      <alignment horizontal="center" vertical="center" wrapText="1"/>
    </xf>
    <xf numFmtId="0" fontId="14" fillId="2" borderId="7" xfId="0" applyFont="1" applyFill="1" applyBorder="1" applyAlignment="1">
      <alignment horizontal="left" vertical="center" wrapText="1"/>
    </xf>
    <xf numFmtId="0" fontId="14" fillId="2" borderId="5" xfId="0" applyFont="1" applyFill="1" applyBorder="1" applyAlignment="1">
      <alignment horizontal="center" vertical="center" wrapText="1"/>
    </xf>
    <xf numFmtId="165" fontId="15" fillId="0" borderId="1" xfId="0" applyNumberFormat="1" applyFont="1" applyBorder="1" applyAlignment="1">
      <alignment horizontal="center" vertical="center"/>
    </xf>
    <xf numFmtId="0" fontId="14" fillId="2" borderId="2" xfId="0" applyFont="1" applyFill="1" applyBorder="1" applyAlignment="1">
      <alignment horizontal="left" vertical="center" wrapText="1"/>
    </xf>
    <xf numFmtId="165" fontId="15" fillId="0" borderId="4" xfId="0" applyNumberFormat="1" applyFont="1" applyBorder="1" applyAlignment="1">
      <alignment horizontal="center" vertical="center"/>
    </xf>
    <xf numFmtId="0" fontId="14" fillId="2" borderId="6" xfId="0" applyFont="1" applyFill="1" applyBorder="1" applyAlignment="1">
      <alignment horizontal="center" vertical="center" wrapText="1"/>
    </xf>
    <xf numFmtId="166" fontId="15" fillId="0" borderId="1" xfId="0" applyNumberFormat="1" applyFont="1" applyBorder="1" applyAlignment="1">
      <alignment horizontal="center" vertical="center"/>
    </xf>
    <xf numFmtId="0" fontId="7" fillId="0" borderId="6" xfId="0" applyFont="1" applyBorder="1" applyAlignment="1">
      <alignment vertical="center" wrapText="1"/>
    </xf>
    <xf numFmtId="0" fontId="7" fillId="0" borderId="5" xfId="0" applyFont="1" applyBorder="1" applyAlignment="1">
      <alignment vertical="center" wrapText="1"/>
    </xf>
    <xf numFmtId="0" fontId="9"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0" borderId="0" xfId="0" applyFont="1" applyAlignment="1">
      <alignment horizontal="left"/>
    </xf>
    <xf numFmtId="0" fontId="1" fillId="0" borderId="0" xfId="0" applyFont="1" applyAlignment="1">
      <alignment wrapText="1"/>
    </xf>
    <xf numFmtId="0" fontId="14" fillId="2" borderId="7" xfId="0" applyFont="1" applyFill="1" applyBorder="1" applyAlignment="1">
      <alignment horizontal="center" vertical="center" wrapText="1"/>
    </xf>
    <xf numFmtId="0" fontId="9" fillId="2" borderId="5" xfId="0" applyFont="1" applyFill="1" applyBorder="1" applyAlignment="1">
      <alignment vertical="center" wrapText="1"/>
    </xf>
    <xf numFmtId="0" fontId="8" fillId="2" borderId="1" xfId="0" applyFont="1" applyFill="1" applyBorder="1" applyAlignment="1">
      <alignment horizontal="center" vertical="center" wrapText="1"/>
    </xf>
    <xf numFmtId="0" fontId="9" fillId="2" borderId="6" xfId="0" applyFont="1" applyFill="1" applyBorder="1" applyAlignment="1">
      <alignment vertical="center" wrapText="1"/>
    </xf>
    <xf numFmtId="166" fontId="7" fillId="0" borderId="4" xfId="0" applyNumberFormat="1" applyFont="1" applyBorder="1" applyAlignment="1">
      <alignment horizontal="center" vertical="center"/>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10" fillId="0" borderId="7" xfId="0" applyFont="1" applyBorder="1" applyAlignment="1">
      <alignment horizontal="left"/>
    </xf>
    <xf numFmtId="0" fontId="10" fillId="0" borderId="1" xfId="0" applyFont="1" applyBorder="1" applyAlignment="1">
      <alignment horizontal="left"/>
    </xf>
    <xf numFmtId="0" fontId="9" fillId="2" borderId="6" xfId="0" applyFont="1" applyFill="1" applyBorder="1" applyAlignment="1">
      <alignment horizontal="center" vertical="center" wrapText="1"/>
    </xf>
    <xf numFmtId="0" fontId="7" fillId="0" borderId="6" xfId="0" applyFont="1" applyBorder="1" applyAlignment="1">
      <alignment horizontal="center" vertical="center" wrapText="1"/>
    </xf>
    <xf numFmtId="0" fontId="4" fillId="0" borderId="0" xfId="0" applyFont="1" applyAlignment="1">
      <alignment horizontal="center"/>
    </xf>
    <xf numFmtId="0" fontId="1" fillId="0" borderId="1" xfId="0" applyFont="1" applyBorder="1" applyAlignment="1">
      <alignment horizontal="center" vertical="center" wrapText="1"/>
    </xf>
    <xf numFmtId="0" fontId="3"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cellXfs>
  <cellStyles count="1">
    <cellStyle name="Звичайни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6"/>
  <sheetViews>
    <sheetView view="pageBreakPreview" zoomScaleNormal="100" zoomScaleSheetLayoutView="100" workbookViewId="0">
      <selection activeCell="B18" sqref="B18:F18"/>
    </sheetView>
  </sheetViews>
  <sheetFormatPr defaultRowHeight="14.4" x14ac:dyDescent="0.3"/>
  <cols>
    <col min="1" max="1" width="40.109375" customWidth="1"/>
    <col min="2" max="2" width="5.33203125" customWidth="1"/>
    <col min="3" max="3" width="4.109375" customWidth="1"/>
    <col min="4" max="4" width="2.6640625" customWidth="1"/>
    <col min="5" max="5" width="4.33203125" customWidth="1"/>
    <col min="6" max="6" width="4.88671875" customWidth="1"/>
    <col min="7" max="7" width="15.5546875" customWidth="1"/>
  </cols>
  <sheetData>
    <row r="1" spans="1:22" s="19" customFormat="1" ht="13.2" x14ac:dyDescent="0.25">
      <c r="B1" s="19" t="s">
        <v>33</v>
      </c>
    </row>
    <row r="2" spans="1:22" s="19" customFormat="1" ht="13.2" x14ac:dyDescent="0.25">
      <c r="B2" s="19" t="s">
        <v>30</v>
      </c>
    </row>
    <row r="3" spans="1:22" s="19" customFormat="1" ht="13.2" x14ac:dyDescent="0.25">
      <c r="B3" s="19" t="s">
        <v>68</v>
      </c>
    </row>
    <row r="4" spans="1:22" s="19" customFormat="1" ht="13.2" x14ac:dyDescent="0.25">
      <c r="B4" s="20" t="s">
        <v>35</v>
      </c>
      <c r="D4" s="20"/>
      <c r="E4" s="20"/>
    </row>
    <row r="5" spans="1:22" s="19" customFormat="1" ht="14.25" customHeight="1" x14ac:dyDescent="0.25">
      <c r="V5" s="6" t="s">
        <v>15</v>
      </c>
    </row>
    <row r="6" spans="1:22" s="14" customFormat="1" ht="14.25" customHeight="1" x14ac:dyDescent="0.25">
      <c r="V6" s="15"/>
    </row>
    <row r="7" spans="1:22" ht="14.25" customHeight="1" x14ac:dyDescent="0.3">
      <c r="A7" s="66" t="s">
        <v>19</v>
      </c>
      <c r="B7" s="66"/>
      <c r="C7" s="66"/>
      <c r="D7" s="66"/>
      <c r="E7" s="66"/>
      <c r="F7" s="66"/>
      <c r="G7" s="66"/>
      <c r="V7" s="6"/>
    </row>
    <row r="8" spans="1:22" ht="46.95" customHeight="1" x14ac:dyDescent="0.3">
      <c r="A8" s="68" t="s">
        <v>27</v>
      </c>
      <c r="B8" s="68"/>
      <c r="C8" s="68"/>
      <c r="D8" s="68"/>
      <c r="E8" s="68"/>
      <c r="F8" s="68"/>
      <c r="G8" s="68"/>
    </row>
    <row r="9" spans="1:22" ht="7.5" customHeight="1" x14ac:dyDescent="0.3">
      <c r="A9" s="1"/>
    </row>
    <row r="10" spans="1:22" x14ac:dyDescent="0.3">
      <c r="G10" s="5" t="s">
        <v>22</v>
      </c>
    </row>
    <row r="11" spans="1:22" ht="30" customHeight="1" x14ac:dyDescent="0.3">
      <c r="A11" s="67" t="s">
        <v>23</v>
      </c>
      <c r="B11" s="69" t="s">
        <v>24</v>
      </c>
      <c r="C11" s="70"/>
      <c r="D11" s="70"/>
      <c r="E11" s="70"/>
      <c r="F11" s="71"/>
      <c r="G11" s="67" t="s">
        <v>25</v>
      </c>
    </row>
    <row r="12" spans="1:22" ht="15.6" x14ac:dyDescent="0.3">
      <c r="A12" s="67"/>
      <c r="B12" s="69" t="s">
        <v>0</v>
      </c>
      <c r="C12" s="70"/>
      <c r="D12" s="70"/>
      <c r="E12" s="70"/>
      <c r="F12" s="71"/>
      <c r="G12" s="67"/>
    </row>
    <row r="13" spans="1:22" ht="15.75" customHeight="1" x14ac:dyDescent="0.3">
      <c r="A13" s="67"/>
      <c r="B13" s="67" t="s">
        <v>28</v>
      </c>
      <c r="C13" s="67"/>
      <c r="D13" s="67"/>
      <c r="E13" s="67"/>
      <c r="F13" s="67"/>
      <c r="G13" s="67"/>
    </row>
    <row r="14" spans="1:22" ht="20.25" customHeight="1" x14ac:dyDescent="0.3">
      <c r="A14" s="2" t="s">
        <v>1</v>
      </c>
      <c r="B14" s="73">
        <f>B17</f>
        <v>125168.11091999999</v>
      </c>
      <c r="C14" s="73"/>
      <c r="D14" s="73"/>
      <c r="E14" s="73"/>
      <c r="F14" s="73"/>
      <c r="G14" s="24">
        <f>G17</f>
        <v>125168.11091999999</v>
      </c>
    </row>
    <row r="15" spans="1:22" s="11" customFormat="1" ht="15.6" x14ac:dyDescent="0.3">
      <c r="A15" s="10" t="s">
        <v>2</v>
      </c>
      <c r="B15" s="74" t="s">
        <v>7</v>
      </c>
      <c r="C15" s="74"/>
      <c r="D15" s="74"/>
      <c r="E15" s="74"/>
      <c r="F15" s="74"/>
      <c r="G15" s="25" t="s">
        <v>7</v>
      </c>
    </row>
    <row r="16" spans="1:22" s="11" customFormat="1" ht="15.6" x14ac:dyDescent="0.3">
      <c r="A16" s="10" t="s">
        <v>3</v>
      </c>
      <c r="B16" s="74"/>
      <c r="C16" s="74"/>
      <c r="D16" s="74"/>
      <c r="E16" s="74"/>
      <c r="F16" s="74"/>
      <c r="G16" s="25"/>
    </row>
    <row r="17" spans="1:7" s="11" customFormat="1" ht="32.25" customHeight="1" x14ac:dyDescent="0.3">
      <c r="A17" s="10" t="s">
        <v>8</v>
      </c>
      <c r="B17" s="74">
        <f>75649.3+12000+23646.02436+31.4+413+468+13.61-600+8000+46.77656+3000+2500</f>
        <v>125168.11091999999</v>
      </c>
      <c r="C17" s="74"/>
      <c r="D17" s="74"/>
      <c r="E17" s="74"/>
      <c r="F17" s="74"/>
      <c r="G17" s="25">
        <f>B17</f>
        <v>125168.11091999999</v>
      </c>
    </row>
    <row r="18" spans="1:7" s="11" customFormat="1" ht="15.6" x14ac:dyDescent="0.3">
      <c r="A18" s="10" t="s">
        <v>5</v>
      </c>
      <c r="B18" s="72" t="s">
        <v>20</v>
      </c>
      <c r="C18" s="72"/>
      <c r="D18" s="72"/>
      <c r="E18" s="72"/>
      <c r="F18" s="72"/>
      <c r="G18" s="9"/>
    </row>
    <row r="19" spans="1:7" s="11" customFormat="1" ht="15.6" x14ac:dyDescent="0.3">
      <c r="A19" s="10" t="s">
        <v>6</v>
      </c>
      <c r="B19" s="72" t="s">
        <v>7</v>
      </c>
      <c r="C19" s="72"/>
      <c r="D19" s="72"/>
      <c r="E19" s="72"/>
      <c r="F19" s="72"/>
      <c r="G19" s="9" t="s">
        <v>7</v>
      </c>
    </row>
    <row r="21" spans="1:7" ht="15.6" x14ac:dyDescent="0.3">
      <c r="A21" s="3" t="s">
        <v>65</v>
      </c>
      <c r="B21" s="4"/>
      <c r="C21" s="4"/>
      <c r="D21" s="4"/>
      <c r="E21" s="4" t="s">
        <v>66</v>
      </c>
    </row>
    <row r="22" spans="1:7" x14ac:dyDescent="0.3">
      <c r="A22" s="4"/>
      <c r="B22" s="4"/>
      <c r="C22" s="4"/>
      <c r="D22" s="4"/>
      <c r="E22" s="4"/>
      <c r="F22" s="4"/>
      <c r="G22" s="4"/>
    </row>
    <row r="26" spans="1:7" ht="14.25" customHeight="1" x14ac:dyDescent="0.3"/>
  </sheetData>
  <mergeCells count="13">
    <mergeCell ref="B18:F18"/>
    <mergeCell ref="B19:F19"/>
    <mergeCell ref="B14:F14"/>
    <mergeCell ref="B13:F13"/>
    <mergeCell ref="B15:F15"/>
    <mergeCell ref="B16:F16"/>
    <mergeCell ref="B17:F17"/>
    <mergeCell ref="A7:G7"/>
    <mergeCell ref="A11:A13"/>
    <mergeCell ref="G11:G13"/>
    <mergeCell ref="A8:G8"/>
    <mergeCell ref="B11:F11"/>
    <mergeCell ref="B12:F12"/>
  </mergeCells>
  <pageMargins left="1.1811023622047245"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5"/>
  <sheetViews>
    <sheetView tabSelected="1" view="pageBreakPreview" topLeftCell="A37" zoomScaleNormal="100" zoomScaleSheetLayoutView="100" workbookViewId="0">
      <selection activeCell="H30" sqref="H30:H42"/>
    </sheetView>
  </sheetViews>
  <sheetFormatPr defaultRowHeight="14.4" x14ac:dyDescent="0.3"/>
  <cols>
    <col min="1" max="1" width="6" customWidth="1"/>
    <col min="2" max="2" width="21.109375" customWidth="1"/>
    <col min="3" max="3" width="25.6640625" customWidth="1"/>
    <col min="4" max="4" width="10.33203125" customWidth="1"/>
    <col min="5" max="5" width="56.44140625" customWidth="1"/>
    <col min="6" max="6" width="21.44140625" customWidth="1"/>
    <col min="7" max="7" width="16" customWidth="1"/>
    <col min="8" max="8" width="30.6640625" customWidth="1"/>
  </cols>
  <sheetData>
    <row r="1" spans="1:8" x14ac:dyDescent="0.3">
      <c r="G1" s="19" t="s">
        <v>34</v>
      </c>
    </row>
    <row r="2" spans="1:8" x14ac:dyDescent="0.3">
      <c r="G2" s="19" t="s">
        <v>30</v>
      </c>
    </row>
    <row r="3" spans="1:8" x14ac:dyDescent="0.3">
      <c r="G3" s="19" t="s">
        <v>69</v>
      </c>
    </row>
    <row r="4" spans="1:8" x14ac:dyDescent="0.3">
      <c r="G4" s="13" t="s">
        <v>36</v>
      </c>
    </row>
    <row r="5" spans="1:8" x14ac:dyDescent="0.3">
      <c r="G5" s="13"/>
    </row>
    <row r="6" spans="1:8" ht="15" customHeight="1" x14ac:dyDescent="0.3">
      <c r="A6" s="60" t="s">
        <v>18</v>
      </c>
      <c r="B6" s="60"/>
      <c r="C6" s="60"/>
      <c r="D6" s="60"/>
      <c r="E6" s="60"/>
      <c r="F6" s="60"/>
      <c r="G6" s="60"/>
      <c r="H6" s="60"/>
    </row>
    <row r="7" spans="1:8" ht="16.2" customHeight="1" x14ac:dyDescent="0.3">
      <c r="A7" s="61" t="s">
        <v>27</v>
      </c>
      <c r="B7" s="61"/>
      <c r="C7" s="61"/>
      <c r="D7" s="61"/>
      <c r="E7" s="61"/>
      <c r="F7" s="61"/>
      <c r="G7" s="61"/>
      <c r="H7" s="61"/>
    </row>
    <row r="8" spans="1:8" ht="6.6" customHeight="1" x14ac:dyDescent="0.3">
      <c r="A8" s="4"/>
      <c r="B8" s="4"/>
      <c r="C8" s="4"/>
      <c r="D8" s="4"/>
      <c r="E8" s="4"/>
      <c r="F8" s="4"/>
      <c r="G8" s="4"/>
      <c r="H8" s="4"/>
    </row>
    <row r="9" spans="1:8" ht="64.5" customHeight="1" x14ac:dyDescent="0.3">
      <c r="A9" s="53" t="s">
        <v>14</v>
      </c>
      <c r="B9" s="7" t="s">
        <v>9</v>
      </c>
      <c r="C9" s="7" t="s">
        <v>26</v>
      </c>
      <c r="D9" s="7" t="s">
        <v>10</v>
      </c>
      <c r="E9" s="7" t="s">
        <v>11</v>
      </c>
      <c r="F9" s="7" t="s">
        <v>12</v>
      </c>
      <c r="G9" s="7" t="s">
        <v>21</v>
      </c>
      <c r="H9" s="7" t="s">
        <v>13</v>
      </c>
    </row>
    <row r="10" spans="1:8" ht="85.5" customHeight="1" x14ac:dyDescent="0.3">
      <c r="A10" s="64" t="s">
        <v>16</v>
      </c>
      <c r="B10" s="64" t="s">
        <v>29</v>
      </c>
      <c r="C10" s="65" t="s">
        <v>31</v>
      </c>
      <c r="D10" s="7" t="s">
        <v>28</v>
      </c>
      <c r="E10" s="26" t="s">
        <v>47</v>
      </c>
      <c r="F10" s="12" t="s">
        <v>4</v>
      </c>
      <c r="G10" s="29">
        <f>G11+G12+G13</f>
        <v>47781.557560000001</v>
      </c>
      <c r="H10" s="64" t="s">
        <v>37</v>
      </c>
    </row>
    <row r="11" spans="1:8" ht="60" customHeight="1" x14ac:dyDescent="0.3">
      <c r="A11" s="58"/>
      <c r="B11" s="58"/>
      <c r="C11" s="56"/>
      <c r="D11" s="7"/>
      <c r="E11" s="39" t="s">
        <v>70</v>
      </c>
      <c r="F11" s="12"/>
      <c r="G11" s="55">
        <v>46.776560000000003</v>
      </c>
      <c r="H11" s="58"/>
    </row>
    <row r="12" spans="1:8" s="11" customFormat="1" ht="18.600000000000001" customHeight="1" x14ac:dyDescent="0.3">
      <c r="A12" s="58"/>
      <c r="B12" s="58"/>
      <c r="C12" s="56"/>
      <c r="D12" s="35"/>
      <c r="E12" s="39" t="s">
        <v>46</v>
      </c>
      <c r="F12" s="41"/>
      <c r="G12" s="40">
        <f>39266.781+8000</f>
        <v>47266.781000000003</v>
      </c>
      <c r="H12" s="58"/>
    </row>
    <row r="13" spans="1:8" s="11" customFormat="1" ht="41.4" x14ac:dyDescent="0.3">
      <c r="A13" s="58"/>
      <c r="B13" s="58"/>
      <c r="C13" s="56"/>
      <c r="D13" s="35"/>
      <c r="E13" s="39" t="s">
        <v>57</v>
      </c>
      <c r="F13" s="35"/>
      <c r="G13" s="40">
        <v>468</v>
      </c>
      <c r="H13" s="58"/>
    </row>
    <row r="14" spans="1:8" ht="82.8" x14ac:dyDescent="0.3">
      <c r="A14" s="58"/>
      <c r="B14" s="58"/>
      <c r="C14" s="56"/>
      <c r="D14" s="7" t="s">
        <v>28</v>
      </c>
      <c r="E14" s="26" t="s">
        <v>48</v>
      </c>
      <c r="F14" s="48" t="s">
        <v>4</v>
      </c>
      <c r="G14" s="21">
        <f>G15+G16+G17+G18</f>
        <v>35500</v>
      </c>
      <c r="H14" s="58"/>
    </row>
    <row r="15" spans="1:8" x14ac:dyDescent="0.3">
      <c r="A15" s="58"/>
      <c r="B15" s="58"/>
      <c r="C15" s="56"/>
      <c r="D15" s="7"/>
      <c r="E15" s="28" t="s">
        <v>39</v>
      </c>
      <c r="F15" s="51"/>
      <c r="G15" s="38">
        <v>6000</v>
      </c>
      <c r="H15" s="58"/>
    </row>
    <row r="16" spans="1:8" x14ac:dyDescent="0.3">
      <c r="A16" s="58"/>
      <c r="B16" s="58"/>
      <c r="C16" s="56"/>
      <c r="D16" s="7"/>
      <c r="E16" s="28" t="s">
        <v>49</v>
      </c>
      <c r="F16" s="51"/>
      <c r="G16" s="38">
        <f>21000+3000+2500</f>
        <v>26500</v>
      </c>
      <c r="H16" s="58"/>
    </row>
    <row r="17" spans="1:8" x14ac:dyDescent="0.3">
      <c r="A17" s="58"/>
      <c r="B17" s="58"/>
      <c r="C17" s="56"/>
      <c r="D17" s="7"/>
      <c r="E17" s="28" t="s">
        <v>50</v>
      </c>
      <c r="F17" s="51"/>
      <c r="G17" s="38">
        <v>2000</v>
      </c>
      <c r="H17" s="58"/>
    </row>
    <row r="18" spans="1:8" x14ac:dyDescent="0.3">
      <c r="A18" s="58"/>
      <c r="B18" s="58"/>
      <c r="C18" s="56"/>
      <c r="D18" s="7"/>
      <c r="E18" s="28" t="s">
        <v>51</v>
      </c>
      <c r="F18" s="51"/>
      <c r="G18" s="38">
        <v>1000</v>
      </c>
      <c r="H18" s="58"/>
    </row>
    <row r="19" spans="1:8" ht="96.6" x14ac:dyDescent="0.3">
      <c r="A19" s="58"/>
      <c r="B19" s="58"/>
      <c r="C19" s="56"/>
      <c r="D19" s="7" t="s">
        <v>28</v>
      </c>
      <c r="E19" s="26" t="s">
        <v>52</v>
      </c>
      <c r="F19" s="7" t="s">
        <v>4</v>
      </c>
      <c r="G19" s="29">
        <f>G20+G21+G22+G23+G24+G25+G26+G27+G28+G29</f>
        <v>18601.282360000001</v>
      </c>
      <c r="H19" s="58"/>
    </row>
    <row r="20" spans="1:8" ht="111" customHeight="1" x14ac:dyDescent="0.3">
      <c r="A20" s="59"/>
      <c r="B20" s="59"/>
      <c r="C20" s="57"/>
      <c r="D20" s="7"/>
      <c r="E20" s="28" t="s">
        <v>53</v>
      </c>
      <c r="F20" s="35"/>
      <c r="G20" s="38">
        <v>3200</v>
      </c>
      <c r="H20" s="59"/>
    </row>
    <row r="21" spans="1:8" ht="82.8" x14ac:dyDescent="0.3">
      <c r="A21" s="52"/>
      <c r="B21" s="52"/>
      <c r="C21" s="44"/>
      <c r="D21" s="7"/>
      <c r="E21" s="28" t="s">
        <v>56</v>
      </c>
      <c r="F21" s="35"/>
      <c r="G21" s="38">
        <v>300</v>
      </c>
      <c r="H21" s="52"/>
    </row>
    <row r="22" spans="1:8" ht="96.6" x14ac:dyDescent="0.3">
      <c r="A22" s="58"/>
      <c r="B22" s="58"/>
      <c r="C22" s="56"/>
      <c r="D22" s="7"/>
      <c r="E22" s="28" t="s">
        <v>54</v>
      </c>
      <c r="F22" s="35"/>
      <c r="G22" s="38">
        <v>80</v>
      </c>
      <c r="H22" s="58"/>
    </row>
    <row r="23" spans="1:8" ht="82.8" x14ac:dyDescent="0.3">
      <c r="A23" s="58"/>
      <c r="B23" s="58"/>
      <c r="C23" s="56"/>
      <c r="D23" s="7"/>
      <c r="E23" s="28" t="s">
        <v>58</v>
      </c>
      <c r="F23" s="35"/>
      <c r="G23" s="38">
        <v>20</v>
      </c>
      <c r="H23" s="58"/>
    </row>
    <row r="24" spans="1:8" x14ac:dyDescent="0.3">
      <c r="A24" s="58"/>
      <c r="B24" s="58"/>
      <c r="C24" s="56"/>
      <c r="D24" s="7"/>
      <c r="E24" s="28" t="s">
        <v>59</v>
      </c>
      <c r="F24" s="35"/>
      <c r="G24" s="42">
        <v>776.13984000000005</v>
      </c>
      <c r="H24" s="58"/>
    </row>
    <row r="25" spans="1:8" x14ac:dyDescent="0.3">
      <c r="A25" s="58"/>
      <c r="B25" s="58"/>
      <c r="C25" s="56"/>
      <c r="D25" s="7"/>
      <c r="E25" s="28" t="s">
        <v>60</v>
      </c>
      <c r="F25" s="35"/>
      <c r="G25" s="42">
        <v>9555.8601600000002</v>
      </c>
      <c r="H25" s="58"/>
    </row>
    <row r="26" spans="1:8" x14ac:dyDescent="0.3">
      <c r="A26" s="58"/>
      <c r="B26" s="58"/>
      <c r="C26" s="56"/>
      <c r="D26" s="7"/>
      <c r="E26" s="28" t="s">
        <v>61</v>
      </c>
      <c r="F26" s="35"/>
      <c r="G26" s="38">
        <v>1668</v>
      </c>
      <c r="H26" s="58"/>
    </row>
    <row r="27" spans="1:8" ht="110.4" x14ac:dyDescent="0.3">
      <c r="A27" s="58"/>
      <c r="B27" s="58"/>
      <c r="C27" s="56"/>
      <c r="D27" s="7"/>
      <c r="E27" s="28" t="s">
        <v>55</v>
      </c>
      <c r="F27" s="7"/>
      <c r="G27" s="42">
        <f>600+2807.67236-120-600</f>
        <v>2687.67236</v>
      </c>
      <c r="H27" s="58"/>
    </row>
    <row r="28" spans="1:8" ht="55.2" x14ac:dyDescent="0.3">
      <c r="A28" s="58"/>
      <c r="B28" s="58"/>
      <c r="C28" s="56"/>
      <c r="D28" s="7"/>
      <c r="E28" s="28" t="s">
        <v>32</v>
      </c>
      <c r="F28" s="7"/>
      <c r="G28" s="38">
        <f>180+120</f>
        <v>300</v>
      </c>
      <c r="H28" s="58"/>
    </row>
    <row r="29" spans="1:8" ht="41.4" x14ac:dyDescent="0.3">
      <c r="A29" s="59"/>
      <c r="B29" s="59"/>
      <c r="C29" s="57"/>
      <c r="D29" s="7"/>
      <c r="E29" s="28" t="s">
        <v>64</v>
      </c>
      <c r="F29" s="7"/>
      <c r="G29" s="38">
        <v>13.61</v>
      </c>
      <c r="H29" s="59"/>
    </row>
    <row r="30" spans="1:8" ht="83.4" customHeight="1" x14ac:dyDescent="0.3">
      <c r="A30" s="54"/>
      <c r="B30" s="54"/>
      <c r="C30" s="43"/>
      <c r="D30" s="45" t="s">
        <v>28</v>
      </c>
      <c r="E30" s="26" t="s">
        <v>44</v>
      </c>
      <c r="F30" s="7" t="s">
        <v>4</v>
      </c>
      <c r="G30" s="21">
        <f>G31+G32+G33+G34+G35</f>
        <v>18400</v>
      </c>
      <c r="H30" s="64"/>
    </row>
    <row r="31" spans="1:8" s="11" customFormat="1" x14ac:dyDescent="0.3">
      <c r="A31" s="52"/>
      <c r="B31" s="52"/>
      <c r="C31" s="44"/>
      <c r="D31" s="46"/>
      <c r="E31" s="28" t="s">
        <v>45</v>
      </c>
      <c r="F31" s="35"/>
      <c r="G31" s="38">
        <v>7884</v>
      </c>
      <c r="H31" s="58"/>
    </row>
    <row r="32" spans="1:8" s="11" customFormat="1" x14ac:dyDescent="0.3">
      <c r="A32" s="52"/>
      <c r="B32" s="52"/>
      <c r="C32" s="44"/>
      <c r="D32" s="46"/>
      <c r="E32" s="28" t="s">
        <v>39</v>
      </c>
      <c r="F32" s="35"/>
      <c r="G32" s="38">
        <v>1616</v>
      </c>
      <c r="H32" s="58"/>
    </row>
    <row r="33" spans="1:8" s="11" customFormat="1" x14ac:dyDescent="0.3">
      <c r="A33" s="52"/>
      <c r="B33" s="52"/>
      <c r="C33" s="44"/>
      <c r="D33" s="46"/>
      <c r="E33" s="28" t="s">
        <v>40</v>
      </c>
      <c r="F33" s="35"/>
      <c r="G33" s="38">
        <v>3100</v>
      </c>
      <c r="H33" s="58"/>
    </row>
    <row r="34" spans="1:8" s="11" customFormat="1" ht="27.6" x14ac:dyDescent="0.3">
      <c r="A34" s="52"/>
      <c r="B34" s="52"/>
      <c r="C34" s="44"/>
      <c r="D34" s="46"/>
      <c r="E34" s="36" t="s">
        <v>41</v>
      </c>
      <c r="F34" s="35"/>
      <c r="G34" s="38">
        <v>5300</v>
      </c>
      <c r="H34" s="58"/>
    </row>
    <row r="35" spans="1:8" s="11" customFormat="1" x14ac:dyDescent="0.3">
      <c r="A35" s="52"/>
      <c r="B35" s="52"/>
      <c r="C35" s="44"/>
      <c r="D35" s="46"/>
      <c r="E35" s="28" t="s">
        <v>62</v>
      </c>
      <c r="F35" s="35"/>
      <c r="G35" s="38">
        <v>500</v>
      </c>
      <c r="H35" s="58"/>
    </row>
    <row r="36" spans="1:8" ht="90" customHeight="1" x14ac:dyDescent="0.3">
      <c r="A36" s="52"/>
      <c r="B36" s="52"/>
      <c r="C36" s="44"/>
      <c r="D36" s="45" t="s">
        <v>28</v>
      </c>
      <c r="E36" s="26" t="s">
        <v>43</v>
      </c>
      <c r="F36" s="7" t="s">
        <v>4</v>
      </c>
      <c r="G36" s="22">
        <f>G37+G38+G39+G40+G41+G42</f>
        <v>4885.2709999999997</v>
      </c>
      <c r="H36" s="58"/>
    </row>
    <row r="37" spans="1:8" s="11" customFormat="1" x14ac:dyDescent="0.3">
      <c r="A37" s="52"/>
      <c r="B37" s="52"/>
      <c r="C37" s="44"/>
      <c r="D37" s="46"/>
      <c r="E37" s="36" t="s">
        <v>39</v>
      </c>
      <c r="F37" s="37"/>
      <c r="G37" s="33">
        <v>590.71208999999999</v>
      </c>
      <c r="H37" s="58"/>
    </row>
    <row r="38" spans="1:8" s="11" customFormat="1" x14ac:dyDescent="0.3">
      <c r="A38" s="52"/>
      <c r="B38" s="52"/>
      <c r="C38" s="44"/>
      <c r="D38" s="46"/>
      <c r="E38" s="36" t="s">
        <v>40</v>
      </c>
      <c r="F38" s="35"/>
      <c r="G38" s="31">
        <v>928.52599999999995</v>
      </c>
      <c r="H38" s="58"/>
    </row>
    <row r="39" spans="1:8" s="11" customFormat="1" ht="28.2" customHeight="1" x14ac:dyDescent="0.3">
      <c r="A39" s="52"/>
      <c r="B39" s="52"/>
      <c r="C39" s="44"/>
      <c r="D39" s="46"/>
      <c r="E39" s="36" t="s">
        <v>41</v>
      </c>
      <c r="F39" s="35"/>
      <c r="G39" s="31">
        <v>1902.874</v>
      </c>
      <c r="H39" s="58"/>
    </row>
    <row r="40" spans="1:8" s="11" customFormat="1" ht="33.75" customHeight="1" x14ac:dyDescent="0.3">
      <c r="A40" s="52"/>
      <c r="B40" s="52"/>
      <c r="C40" s="44"/>
      <c r="D40" s="46"/>
      <c r="E40" s="36" t="s">
        <v>42</v>
      </c>
      <c r="F40" s="35"/>
      <c r="G40" s="31">
        <v>227.2</v>
      </c>
      <c r="H40" s="58"/>
    </row>
    <row r="41" spans="1:8" ht="55.8" x14ac:dyDescent="0.3">
      <c r="A41" s="52"/>
      <c r="B41" s="52"/>
      <c r="C41" s="44"/>
      <c r="D41" s="45"/>
      <c r="E41" s="34" t="s">
        <v>63</v>
      </c>
      <c r="F41" s="7"/>
      <c r="G41" s="33">
        <v>822.95890999999995</v>
      </c>
      <c r="H41" s="58"/>
    </row>
    <row r="42" spans="1:8" ht="82.8" x14ac:dyDescent="0.3">
      <c r="A42" s="48"/>
      <c r="B42" s="48"/>
      <c r="C42" s="32"/>
      <c r="D42" s="47"/>
      <c r="E42" s="27" t="s">
        <v>38</v>
      </c>
      <c r="F42" s="7"/>
      <c r="G42" s="23">
        <v>413</v>
      </c>
      <c r="H42" s="59"/>
    </row>
    <row r="43" spans="1:8" x14ac:dyDescent="0.3">
      <c r="A43" s="62" t="s">
        <v>17</v>
      </c>
      <c r="B43" s="62"/>
      <c r="C43" s="62"/>
      <c r="D43" s="63"/>
      <c r="E43" s="63"/>
      <c r="F43" s="63"/>
      <c r="G43" s="30">
        <f>G10+G14+G19+G30+G36</f>
        <v>125168.11091999999</v>
      </c>
      <c r="H43" s="8"/>
    </row>
    <row r="44" spans="1:8" x14ac:dyDescent="0.3">
      <c r="A44" s="16"/>
      <c r="B44" s="16"/>
      <c r="C44" s="16"/>
      <c r="D44" s="16"/>
      <c r="E44" s="16"/>
      <c r="F44" s="16"/>
      <c r="G44" s="17"/>
      <c r="H44" s="18"/>
    </row>
    <row r="45" spans="1:8" ht="13.95" customHeight="1" x14ac:dyDescent="0.3">
      <c r="B45" s="49" t="s">
        <v>67</v>
      </c>
      <c r="C45" s="50"/>
      <c r="D45" s="50"/>
      <c r="F45" s="4" t="s">
        <v>66</v>
      </c>
    </row>
  </sheetData>
  <mergeCells count="12">
    <mergeCell ref="C22:C29"/>
    <mergeCell ref="H22:H29"/>
    <mergeCell ref="A6:H6"/>
    <mergeCell ref="A7:H7"/>
    <mergeCell ref="A43:F43"/>
    <mergeCell ref="H30:H42"/>
    <mergeCell ref="A22:A29"/>
    <mergeCell ref="B22:B29"/>
    <mergeCell ref="B10:B20"/>
    <mergeCell ref="A10:A20"/>
    <mergeCell ref="C10:C20"/>
    <mergeCell ref="H10:H20"/>
  </mergeCells>
  <pageMargins left="0.59055118110236227" right="0.19685039370078741" top="0.78740157480314965" bottom="0.19685039370078741" header="0.59055118110236227" footer="0.19685039370078741"/>
  <pageSetup paperSize="9" scale="70" fitToHeight="4" orientation="landscape" r:id="rId1"/>
  <headerFooter differentFirst="1">
    <oddHeader>&amp;C&amp;P</oddHeader>
  </headerFooter>
  <rowBreaks count="2" manualBreakCount="2">
    <brk id="20" max="7" man="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Дод.1ресурсне забезпечення</vt:lpstr>
      <vt:lpstr>Дод.2перелік заходів</vt:lpstr>
      <vt:lpstr>'Дод.2перелік заходів'!Заголовки_для_друку</vt:lpstr>
      <vt:lpstr>'Дод.1ресурсне забезпечення'!Область_друку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2026-09-25T11:22:19Z</dcterms:modified>
</cp:coreProperties>
</file>