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SHARE\0-Старые данные\SHARE\Бюджет 2026\УТОЧНЕННЯ\8_НАСТУПНЕ\на сайт рада\"/>
    </mc:Choice>
  </mc:AlternateContent>
  <xr:revisionPtr revIDLastSave="0" documentId="13_ncr:1_{A763D7AA-CD1B-4417-8DE4-5638DBEA329A}" xr6:coauthVersionLast="47" xr6:coauthVersionMax="47" xr10:uidLastSave="{00000000-0000-0000-0000-000000000000}"/>
  <bookViews>
    <workbookView xWindow="-108" yWindow="-108" windowWidth="23256" windowHeight="12576" xr2:uid="{00000000-000D-0000-FFFF-FFFF00000000}"/>
  </bookViews>
  <sheets>
    <sheet name="2026" sheetId="6" r:id="rId1"/>
  </sheets>
  <definedNames>
    <definedName name="_xlnm.Print_Titles" localSheetId="0">'2026'!$11:$11</definedName>
    <definedName name="_xlnm.Print_Area" localSheetId="0">'2026'!$A$1:$D$36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6" l="1"/>
  <c r="D15" i="6" l="1"/>
  <c r="D12" i="6"/>
  <c r="D27" i="6"/>
  <c r="D25" i="6"/>
  <c r="D23" i="6" l="1"/>
  <c r="D30" i="6" l="1"/>
  <c r="D29" i="6"/>
  <c r="D32" i="6" l="1"/>
  <c r="D22" i="6" l="1"/>
  <c r="D20" i="6" l="1"/>
  <c r="D19" i="6" s="1"/>
  <c r="D18" i="6" l="1"/>
  <c r="D13" i="6" l="1"/>
  <c r="D16" i="6" l="1"/>
</calcChain>
</file>

<file path=xl/sharedStrings.xml><?xml version="1.0" encoding="utf-8"?>
<sst xmlns="http://schemas.openxmlformats.org/spreadsheetml/2006/main" count="39" uniqueCount="36">
  <si>
    <t>КДБ/Код ТПКВКМБ/ТКВКБМС</t>
  </si>
  <si>
    <t>Код ФКВКБ</t>
  </si>
  <si>
    <t>Найменування доходів/бюджетної програми/види робіт</t>
  </si>
  <si>
    <t>в т.ч.</t>
  </si>
  <si>
    <t xml:space="preserve">Видатки, всього - </t>
  </si>
  <si>
    <t>0490</t>
  </si>
  <si>
    <r>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r>
    <r>
      <rPr>
        <i/>
        <sz val="12"/>
        <color theme="1"/>
        <rFont val="Times New Roman"/>
        <family val="1"/>
        <charset val="204"/>
      </rPr>
      <t/>
    </r>
  </si>
  <si>
    <t>в т.ч. за об'єктами:</t>
  </si>
  <si>
    <t xml:space="preserve">Надходження, всього - </t>
  </si>
  <si>
    <t xml:space="preserve">Цільові фонди, утворені Верховною Радою Автономної Республіки Крим, органами місцевого самоврядування та місцевими органами виконавчої влади  </t>
  </si>
  <si>
    <t>Обсяг доходів/обсяг видатків, грн</t>
  </si>
  <si>
    <t>Відділ комунального господарства та благоустрою Чорноморської міської ради Одеського району Одеської області</t>
  </si>
  <si>
    <t>Кошторис</t>
  </si>
  <si>
    <t>Начальник фінансового управління</t>
  </si>
  <si>
    <t>Ольга ЯКОВЕНКО</t>
  </si>
  <si>
    <t xml:space="preserve">                                                                                                      до рішення Чорноморської міської ради</t>
  </si>
  <si>
    <t xml:space="preserve">                                                                                                     до рішення Чорноморської міської ради</t>
  </si>
  <si>
    <t xml:space="preserve">                                                                                                     "Додаток  12</t>
  </si>
  <si>
    <t>Капітальний ремонт (заміна вікон) в житловому багатоквартирному будинку ЖБК "Лазурна 1" за адресою: м.Чорноморськ, вул.Лазурна, 1</t>
  </si>
  <si>
    <t>Видатки розвитку</t>
  </si>
  <si>
    <t>Відділ молоді та спорту Чорноморської міської ради Одеського району Одеської області</t>
  </si>
  <si>
    <t>Управління капітального будівництва Чорноморської міської ради Одеського району Одеської області</t>
  </si>
  <si>
    <t xml:space="preserve">                                                                                                     від 24.12.2025 № 1014 - VIII"</t>
  </si>
  <si>
    <t>Залишки коштів цільового фонду станом на 01.01.2026р., до розподілу</t>
  </si>
  <si>
    <t>Співфінансування ЖБК та ОСББ заходів  відповідно до Міської цільової програми сприяння діяльності об’єднань співвласників багатоквартирних будинків, житлово-будівельних кооперативів у багатоквартирних будинках на території Чорноморської міської територіальної громади на 2026-2028 роки, всього</t>
  </si>
  <si>
    <t>Реконструкція скверу за адресою: Одеська область, м.Чорноморськ, проспект Миру, 14. Коригування</t>
  </si>
  <si>
    <t>Придбання первинного (мобільного) укриття як засобу захисту населення Чорноморської міської територіальної громади (за рахунок благодійної фінансової допомоги на безоплатній основі, отриманих від Ганзейського міста Вісмар, Німеччина відповідно до договору надання благодійної фінансової допомоги від 21.10.2025р.)</t>
  </si>
  <si>
    <t>Фінансова підтримка КП "МУЖКГ" на проведення капітального ремонту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відповідно до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</si>
  <si>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Фінансова підтримка КП "МУЖКГ" на проведення капітального ремонту гуртожитку (балконів) за адресою: Одеська область, Одеський район, м.Чорноморськ, вул.Олександрійська, 16 / виготовлення проектно-кошторисної документації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</si>
  <si>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Фінансове забезпечення КП "Палац спорту "Юність" на проведення капітального ремонту системи загальнообмінної вентиляції у приміщеннях басейнів (дитячий та дорослий, роздягальні, санвузли та підсобні приміщення), гімнастичного залу, залу боротьби  (за рахунок коштів, отриманих 27.12.2018р. за договором від 19.12.2018р. № 313-І щодо врегулювання відносин, пов'язаних з передачею об'єкту фізичної культури та спорту - палац спорту "Юність" з державної у комунальну власність від ІФ ДП "АМПУ") відповідно до Міської  цільової   програми розвитку    фізичної    культури    і    спорту    на території Чорноморської міської територіальної громади на  2026-2028 роки</t>
  </si>
  <si>
    <t>Цільового фонду Чорноморської міської територіальної громади  на  2026 рік</t>
  </si>
  <si>
    <t>Реконструкція теплогенераторної в житловому багатоквартирному будинку ОСББ "НОМЕР ШІСТЬ" за адресою: Одеська область, Одеський район, м.Чорноморськ, вул.Шевченка, 9а</t>
  </si>
  <si>
    <t xml:space="preserve">                                                                                                      Додаток 9</t>
  </si>
  <si>
    <t xml:space="preserve">                                                                                                      від                   10.2026  №                - VIII</t>
  </si>
  <si>
    <t xml:space="preserve">Капітальний ремонт мереж теплопостачання в житловому багатоквартирному будинку ОСББ "Лазурна, 1" </t>
  </si>
  <si>
    <t xml:space="preserve">Капітальний ремонт покрівлі житлового будинку за адресою: Одеська область, Одеський район, м.Чорноморськ, вул.
1 Травня, 10-Б (ОСББ "Будинки АББО")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</si>
</sst>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i/>
      <sz val="12"/>
      <color theme="1"/>
      <name val="Times New Roman"/>
      <family val="1"/>
      <charset val="204"/>
    </font>
    <font>
      <b/>
      <i/>
      <sz val="12"/>
      <color theme="1"/>
      <name val="Times New Roman"/>
      <family val="1"/>
      <charset val="204"/>
    </font>
    <font>
      <sz val="12"/>
      <color rgb="FF000000"/>
      <name val="Times New Roman"/>
      <family val="1"/>
      <charset val="204"/>
    </font>
    <font>
      <i/>
      <sz val="12"/>
      <color rgb="FF000000"/>
      <name val="Times New Roman"/>
      <family val="1"/>
      <charset val="204"/>
    </font>
    <font>
      <sz val="11"/>
      <color indexed="8"/>
      <name val="Calibri"/>
      <family val="2"/>
      <charset val="204"/>
    </font>
    <font>
      <sz val="10"/>
      <color theme="1"/>
      <name val="Times New Roman"/>
      <family val="1"/>
      <charset val="204"/>
    </font>
    <font>
      <b/>
      <sz val="12"/>
      <color rgb="FF0000FF"/>
      <name val="Times New Roman"/>
      <family val="1"/>
      <charset val="204"/>
    </font>
    <font>
      <i/>
      <sz val="11"/>
      <color theme="1"/>
      <name val="Calibri"/>
      <family val="2"/>
      <charset val="204"/>
      <scheme val="minor"/>
    </font>
    <font>
      <i/>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39">
    <xf numFmtId="0" fontId="0" fillId="0" borderId="0" xfId="0"/>
    <xf numFmtId="0" fontId="2" fillId="0" borderId="0" xfId="0" applyFont="1"/>
    <xf numFmtId="0" fontId="1" fillId="0" borderId="1" xfId="0" applyFont="1" applyBorder="1" applyAlignment="1">
      <alignment horizontal="center" vertical="center" wrapText="1"/>
    </xf>
    <xf numFmtId="0" fontId="2" fillId="2" borderId="0" xfId="0" applyFont="1" applyFill="1" applyAlignment="1">
      <alignment horizontal="right"/>
    </xf>
    <xf numFmtId="0" fontId="8" fillId="0" borderId="0" xfId="0" applyFont="1"/>
    <xf numFmtId="0" fontId="9" fillId="0" borderId="0" xfId="0" applyFont="1" applyAlignment="1">
      <alignment horizontal="left"/>
    </xf>
    <xf numFmtId="0" fontId="2" fillId="0" borderId="0" xfId="0" applyFont="1" applyAlignment="1">
      <alignment horizontal="left"/>
    </xf>
    <xf numFmtId="0" fontId="2" fillId="0" borderId="0" xfId="0" applyFont="1" applyAlignment="1">
      <alignment horizontal="right"/>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2" borderId="0" xfId="0" applyFill="1"/>
    <xf numFmtId="0" fontId="1" fillId="2" borderId="1" xfId="0" applyFont="1" applyFill="1" applyBorder="1" applyAlignment="1">
      <alignment horizontal="justify" vertical="center" wrapText="1"/>
    </xf>
    <xf numFmtId="4" fontId="1"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4" fontId="1" fillId="2" borderId="1" xfId="0" applyNumberFormat="1" applyFont="1" applyFill="1" applyBorder="1" applyAlignment="1">
      <alignment horizontal="justify" vertical="center" wrapText="1"/>
    </xf>
    <xf numFmtId="0" fontId="2" fillId="2" borderId="1" xfId="0" applyFont="1" applyFill="1" applyBorder="1" applyAlignment="1">
      <alignment vertical="center" wrapText="1"/>
    </xf>
    <xf numFmtId="0" fontId="2" fillId="2"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 fontId="3"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0" fontId="6"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0" fillId="2" borderId="0" xfId="0" applyFont="1" applyFill="1"/>
    <xf numFmtId="0" fontId="2" fillId="2" borderId="1" xfId="0" applyFont="1" applyFill="1" applyBorder="1" applyAlignment="1">
      <alignment horizontal="left" vertical="center" wrapText="1"/>
    </xf>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1" fillId="2" borderId="0" xfId="0" applyFont="1" applyFill="1" applyAlignment="1">
      <alignment horizontal="justify" vertical="center" wrapText="1"/>
    </xf>
    <xf numFmtId="4" fontId="1" fillId="2" borderId="0" xfId="0" applyNumberFormat="1" applyFont="1" applyFill="1" applyAlignment="1">
      <alignment horizontal="center" vertical="center" wrapText="1"/>
    </xf>
    <xf numFmtId="4" fontId="0" fillId="2" borderId="0" xfId="0" applyNumberFormat="1" applyFill="1"/>
    <xf numFmtId="0" fontId="11" fillId="2" borderId="1" xfId="0" applyFont="1" applyFill="1" applyBorder="1" applyAlignment="1">
      <alignment horizontal="justify" vertical="center" wrapText="1"/>
    </xf>
    <xf numFmtId="0" fontId="3" fillId="2" borderId="1" xfId="0" applyFont="1" applyFill="1" applyBorder="1" applyAlignment="1">
      <alignment vertical="center" wrapText="1"/>
    </xf>
    <xf numFmtId="0" fontId="1" fillId="0" borderId="0" xfId="0" applyFont="1" applyAlignment="1">
      <alignment horizontal="center" vertical="center" wrapText="1"/>
    </xf>
    <xf numFmtId="0" fontId="8" fillId="2" borderId="0" xfId="0" applyFont="1" applyFill="1" applyAlignment="1">
      <alignment horizontal="left"/>
    </xf>
  </cellXfs>
  <cellStyles count="2">
    <cellStyle name="Звичайний" xfId="0" builtinId="0"/>
    <cellStyle name="Обычный 2" xfId="1" xr:uid="{00000000-0005-0000-0000-00000100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view="pageBreakPreview" topLeftCell="A31" zoomScaleNormal="100" zoomScaleSheetLayoutView="100" workbookViewId="0">
      <selection activeCell="E12" sqref="E12"/>
    </sheetView>
  </sheetViews>
  <sheetFormatPr defaultRowHeight="14.4" x14ac:dyDescent="0.3"/>
  <cols>
    <col min="1" max="1" width="13.6640625" customWidth="1"/>
    <col min="2" max="2" width="11.33203125" customWidth="1"/>
    <col min="3" max="3" width="61.33203125" customWidth="1"/>
    <col min="4" max="4" width="18.33203125" customWidth="1"/>
    <col min="5" max="5" width="12" bestFit="1" customWidth="1"/>
  </cols>
  <sheetData>
    <row r="1" spans="1:5" s="4" customFormat="1" ht="14.4" customHeight="1" x14ac:dyDescent="0.25">
      <c r="C1" s="38" t="s">
        <v>32</v>
      </c>
      <c r="D1" s="38"/>
    </row>
    <row r="2" spans="1:5" s="4" customFormat="1" ht="14.4" customHeight="1" x14ac:dyDescent="0.25">
      <c r="C2" s="38" t="s">
        <v>15</v>
      </c>
      <c r="D2" s="38"/>
    </row>
    <row r="3" spans="1:5" s="4" customFormat="1" ht="14.4" customHeight="1" x14ac:dyDescent="0.25">
      <c r="C3" s="38" t="s">
        <v>33</v>
      </c>
      <c r="D3" s="38"/>
    </row>
    <row r="4" spans="1:5" ht="10.199999999999999" customHeight="1" x14ac:dyDescent="0.3">
      <c r="D4" s="3"/>
    </row>
    <row r="5" spans="1:5" ht="15.6" x14ac:dyDescent="0.3">
      <c r="A5" s="5"/>
      <c r="B5" s="1"/>
      <c r="C5" s="38" t="s">
        <v>17</v>
      </c>
      <c r="D5" s="38"/>
    </row>
    <row r="6" spans="1:5" ht="15.6" x14ac:dyDescent="0.3">
      <c r="A6" s="5"/>
      <c r="B6" s="1"/>
      <c r="C6" s="38" t="s">
        <v>16</v>
      </c>
      <c r="D6" s="38"/>
    </row>
    <row r="7" spans="1:5" ht="15.6" x14ac:dyDescent="0.3">
      <c r="A7" s="1"/>
      <c r="B7" s="1"/>
      <c r="C7" s="38" t="s">
        <v>22</v>
      </c>
      <c r="D7" s="38"/>
    </row>
    <row r="8" spans="1:5" ht="15.6" x14ac:dyDescent="0.3">
      <c r="A8" s="37" t="s">
        <v>12</v>
      </c>
      <c r="B8" s="37"/>
      <c r="C8" s="37"/>
      <c r="D8" s="37"/>
    </row>
    <row r="9" spans="1:5" ht="15.6" x14ac:dyDescent="0.3">
      <c r="A9" s="37" t="s">
        <v>30</v>
      </c>
      <c r="B9" s="37"/>
      <c r="C9" s="37"/>
      <c r="D9" s="37"/>
    </row>
    <row r="10" spans="1:5" ht="15.6" x14ac:dyDescent="0.3">
      <c r="A10" s="1"/>
      <c r="B10" s="1"/>
      <c r="C10" s="1"/>
      <c r="D10" s="1"/>
    </row>
    <row r="11" spans="1:5" ht="46.8" x14ac:dyDescent="0.3">
      <c r="A11" s="2" t="s">
        <v>0</v>
      </c>
      <c r="B11" s="2" t="s">
        <v>1</v>
      </c>
      <c r="C11" s="2" t="s">
        <v>2</v>
      </c>
      <c r="D11" s="2" t="s">
        <v>10</v>
      </c>
    </row>
    <row r="12" spans="1:5" s="10" customFormat="1" ht="31.2" x14ac:dyDescent="0.3">
      <c r="A12" s="19"/>
      <c r="B12" s="19"/>
      <c r="C12" s="23" t="s">
        <v>23</v>
      </c>
      <c r="D12" s="12">
        <f>11318640.53-34085.2</f>
        <v>11284555.33</v>
      </c>
      <c r="E12" s="34"/>
    </row>
    <row r="13" spans="1:5" s="10" customFormat="1" ht="15.6" x14ac:dyDescent="0.3">
      <c r="A13" s="11"/>
      <c r="B13" s="11"/>
      <c r="C13" s="11" t="s">
        <v>8</v>
      </c>
      <c r="D13" s="12">
        <f>D15</f>
        <v>272938.13</v>
      </c>
    </row>
    <row r="14" spans="1:5" s="10" customFormat="1" ht="10.8" customHeight="1" x14ac:dyDescent="0.3">
      <c r="A14" s="11"/>
      <c r="B14" s="13"/>
      <c r="C14" s="35" t="s">
        <v>3</v>
      </c>
      <c r="D14" s="12"/>
    </row>
    <row r="15" spans="1:5" s="10" customFormat="1" ht="49.95" customHeight="1" x14ac:dyDescent="0.3">
      <c r="A15" s="8">
        <v>50110000</v>
      </c>
      <c r="B15" s="16"/>
      <c r="C15" s="16" t="s">
        <v>9</v>
      </c>
      <c r="D15" s="24">
        <f>19937.71+217615-19937.71-9676.87+65000</f>
        <v>272938.13</v>
      </c>
    </row>
    <row r="16" spans="1:5" s="10" customFormat="1" ht="15.6" x14ac:dyDescent="0.3">
      <c r="A16" s="11"/>
      <c r="B16" s="11"/>
      <c r="C16" s="11" t="s">
        <v>4</v>
      </c>
      <c r="D16" s="12">
        <f>D18</f>
        <v>11557493.460000001</v>
      </c>
    </row>
    <row r="17" spans="1:4" s="10" customFormat="1" ht="15.6" x14ac:dyDescent="0.3">
      <c r="A17" s="11"/>
      <c r="B17" s="13"/>
      <c r="C17" s="13" t="s">
        <v>3</v>
      </c>
      <c r="D17" s="14"/>
    </row>
    <row r="18" spans="1:4" s="10" customFormat="1" ht="16.2" x14ac:dyDescent="0.3">
      <c r="A18" s="15"/>
      <c r="B18" s="16"/>
      <c r="C18" s="17" t="s">
        <v>19</v>
      </c>
      <c r="D18" s="12">
        <f>D19</f>
        <v>11557493.460000001</v>
      </c>
    </row>
    <row r="19" spans="1:4" s="10" customFormat="1" ht="93.6" customHeight="1" x14ac:dyDescent="0.3">
      <c r="A19" s="8">
        <v>7691</v>
      </c>
      <c r="B19" s="9"/>
      <c r="C19" s="18" t="s">
        <v>6</v>
      </c>
      <c r="D19" s="12">
        <f>D20+D22+D32</f>
        <v>11557493.460000001</v>
      </c>
    </row>
    <row r="20" spans="1:4" s="10" customFormat="1" ht="31.2" x14ac:dyDescent="0.3">
      <c r="A20" s="19">
        <v>1117691</v>
      </c>
      <c r="B20" s="20" t="s">
        <v>5</v>
      </c>
      <c r="C20" s="11" t="s">
        <v>20</v>
      </c>
      <c r="D20" s="12">
        <f>D21</f>
        <v>4340995.8600000003</v>
      </c>
    </row>
    <row r="21" spans="1:4" s="10" customFormat="1" ht="202.8" x14ac:dyDescent="0.3">
      <c r="A21" s="8"/>
      <c r="B21" s="9"/>
      <c r="C21" s="29" t="s">
        <v>29</v>
      </c>
      <c r="D21" s="24">
        <v>4340995.8600000003</v>
      </c>
    </row>
    <row r="22" spans="1:4" s="10" customFormat="1" ht="46.8" x14ac:dyDescent="0.3">
      <c r="A22" s="19">
        <v>1217691</v>
      </c>
      <c r="B22" s="20" t="s">
        <v>5</v>
      </c>
      <c r="C22" s="11" t="s">
        <v>11</v>
      </c>
      <c r="D22" s="12">
        <f>D23+D29+D30+D31</f>
        <v>5582206.8899999997</v>
      </c>
    </row>
    <row r="23" spans="1:4" s="10" customFormat="1" ht="102.75" customHeight="1" x14ac:dyDescent="0.3">
      <c r="A23" s="8"/>
      <c r="B23" s="9"/>
      <c r="C23" s="16" t="s">
        <v>24</v>
      </c>
      <c r="D23" s="24">
        <f>SUM(D25:D28)</f>
        <v>339730.61</v>
      </c>
    </row>
    <row r="24" spans="1:4" s="10" customFormat="1" ht="15.6" x14ac:dyDescent="0.3">
      <c r="A24" s="8"/>
      <c r="B24" s="9"/>
      <c r="C24" s="25" t="s">
        <v>7</v>
      </c>
      <c r="D24" s="24"/>
    </row>
    <row r="25" spans="1:4" s="28" customFormat="1" ht="46.8" x14ac:dyDescent="0.3">
      <c r="A25" s="26"/>
      <c r="B25" s="27"/>
      <c r="C25" s="21" t="s">
        <v>18</v>
      </c>
      <c r="D25" s="22">
        <f>6700.92-809.86</f>
        <v>5891.06</v>
      </c>
    </row>
    <row r="26" spans="1:4" s="28" customFormat="1" ht="31.2" x14ac:dyDescent="0.3">
      <c r="A26" s="26"/>
      <c r="B26" s="27"/>
      <c r="C26" s="36" t="s">
        <v>34</v>
      </c>
      <c r="D26" s="22">
        <v>65000</v>
      </c>
    </row>
    <row r="27" spans="1:4" s="10" customFormat="1" ht="62.4" x14ac:dyDescent="0.3">
      <c r="A27" s="8"/>
      <c r="B27" s="9"/>
      <c r="C27" s="21" t="s">
        <v>35</v>
      </c>
      <c r="D27" s="22">
        <f>114114.47-53213.05</f>
        <v>60901.42</v>
      </c>
    </row>
    <row r="28" spans="1:4" s="10" customFormat="1" ht="62.4" x14ac:dyDescent="0.3">
      <c r="A28" s="8"/>
      <c r="B28" s="9"/>
      <c r="C28" s="21" t="s">
        <v>31</v>
      </c>
      <c r="D28" s="22">
        <f>217615-9676.87</f>
        <v>207938.13</v>
      </c>
    </row>
    <row r="29" spans="1:4" s="10" customFormat="1" ht="249.6" x14ac:dyDescent="0.3">
      <c r="A29" s="8"/>
      <c r="B29" s="9"/>
      <c r="C29" s="29" t="s">
        <v>27</v>
      </c>
      <c r="D29" s="24">
        <f>2807672.36-120000</f>
        <v>2687672.36</v>
      </c>
    </row>
    <row r="30" spans="1:4" s="10" customFormat="1" ht="187.2" x14ac:dyDescent="0.3">
      <c r="A30" s="8"/>
      <c r="B30" s="9"/>
      <c r="C30" s="29" t="s">
        <v>28</v>
      </c>
      <c r="D30" s="24">
        <f>180000+120000</f>
        <v>300000</v>
      </c>
    </row>
    <row r="31" spans="1:4" s="10" customFormat="1" ht="31.2" x14ac:dyDescent="0.3">
      <c r="A31" s="8"/>
      <c r="B31" s="9"/>
      <c r="C31" s="29" t="s">
        <v>25</v>
      </c>
      <c r="D31" s="24">
        <v>2254803.92</v>
      </c>
    </row>
    <row r="32" spans="1:4" s="10" customFormat="1" ht="31.2" x14ac:dyDescent="0.3">
      <c r="A32" s="19">
        <v>1517691</v>
      </c>
      <c r="B32" s="20" t="s">
        <v>5</v>
      </c>
      <c r="C32" s="11" t="s">
        <v>21</v>
      </c>
      <c r="D32" s="12">
        <f>D33</f>
        <v>1634290.71</v>
      </c>
    </row>
    <row r="33" spans="1:4" s="10" customFormat="1" ht="93.6" x14ac:dyDescent="0.3">
      <c r="A33" s="8"/>
      <c r="B33" s="9"/>
      <c r="C33" s="29" t="s">
        <v>26</v>
      </c>
      <c r="D33" s="24">
        <v>1634290.71</v>
      </c>
    </row>
    <row r="34" spans="1:4" s="10" customFormat="1" ht="15.6" x14ac:dyDescent="0.3">
      <c r="A34" s="30"/>
      <c r="B34" s="31"/>
      <c r="C34" s="32"/>
      <c r="D34" s="33"/>
    </row>
    <row r="35" spans="1:4" s="10" customFormat="1" ht="15.6" x14ac:dyDescent="0.3">
      <c r="A35" s="30"/>
      <c r="B35" s="31"/>
      <c r="C35" s="32"/>
      <c r="D35" s="33"/>
    </row>
    <row r="36" spans="1:4" ht="15.6" x14ac:dyDescent="0.3">
      <c r="A36" s="6" t="s">
        <v>13</v>
      </c>
      <c r="B36" s="1"/>
      <c r="C36" s="1"/>
      <c r="D36" s="7" t="s">
        <v>14</v>
      </c>
    </row>
  </sheetData>
  <mergeCells count="8">
    <mergeCell ref="A9:D9"/>
    <mergeCell ref="A8:D8"/>
    <mergeCell ref="C1:D1"/>
    <mergeCell ref="C2:D2"/>
    <mergeCell ref="C3:D3"/>
    <mergeCell ref="C5:D5"/>
    <mergeCell ref="C6:D6"/>
    <mergeCell ref="C7:D7"/>
  </mergeCells>
  <pageMargins left="1.1811023622047245" right="0.59055118110236227" top="0.78740157480314965" bottom="0.78740157480314965" header="0.59055118110236227" footer="0.59055118110236227"/>
  <pageSetup paperSize="9" scale="75" orientation="portrait" horizontalDpi="4294967293"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2026</vt:lpstr>
      <vt:lpstr>'2026'!Заголовки_для_друку</vt:lpstr>
      <vt:lpstr>'2026'!Область_друку</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220FU11</cp:lastModifiedBy>
  <cp:lastPrinted>2026-09-29T12:27:31Z</cp:lastPrinted>
  <dcterms:created xsi:type="dcterms:W3CDTF">2018-10-25T07:57:40Z</dcterms:created>
  <dcterms:modified xsi:type="dcterms:W3CDTF">2026-09-29T15:35:22Z</dcterms:modified>
</cp:coreProperties>
</file>