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BA94E72-EFF2-4C82-8551-9626333BFE5F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Олекс.16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0" i="1"/>
  <c r="H19" i="1"/>
  <c r="H18" i="1"/>
  <c r="H16" i="1"/>
  <c r="H15" i="1"/>
  <c r="H14" i="1"/>
  <c r="H13" i="1"/>
  <c r="H12" i="1"/>
  <c r="H34" i="1" l="1"/>
  <c r="H36" i="1" s="1"/>
  <c r="H37" i="1"/>
  <c r="H39" i="1" s="1"/>
  <c r="H38" i="1"/>
</calcChain>
</file>

<file path=xl/sharedStrings.xml><?xml version="1.0" encoding="utf-8"?>
<sst xmlns="http://schemas.openxmlformats.org/spreadsheetml/2006/main" count="82" uniqueCount="72">
  <si>
    <t>КОШТОРИС</t>
  </si>
  <si>
    <t>№ з/п</t>
  </si>
  <si>
    <t>Обов'язкова складова витрат на утримання гуртожитку та прибудинкової території та поточний ремонт  майна, в тому числі:</t>
  </si>
  <si>
    <t>I.</t>
  </si>
  <si>
    <t>Утримання майна гуртожитку та прибудинкової території, в тому числі:</t>
  </si>
  <si>
    <t>1.</t>
  </si>
  <si>
    <t>Прибирання прибудинкової території</t>
  </si>
  <si>
    <t>2.</t>
  </si>
  <si>
    <t>3.</t>
  </si>
  <si>
    <t>4.</t>
  </si>
  <si>
    <t>Технічне обслуговування ліфтів</t>
  </si>
  <si>
    <t>5.</t>
  </si>
  <si>
    <t>Обслуговування систем диспетчеризації</t>
  </si>
  <si>
    <t>6.</t>
  </si>
  <si>
    <t xml:space="preserve">Технічне обслуговування внутрішньобудинкових систем: </t>
  </si>
  <si>
    <t>холодного водопостачання та водовідведення</t>
  </si>
  <si>
    <t>теплопостачання</t>
  </si>
  <si>
    <t>електропостачання та електрообладнання</t>
  </si>
  <si>
    <t>7.</t>
  </si>
  <si>
    <t>Дератизація</t>
  </si>
  <si>
    <t>8.</t>
  </si>
  <si>
    <t>9.</t>
  </si>
  <si>
    <t>Обслуговування димових та вентиляційних каналів</t>
  </si>
  <si>
    <t>10.</t>
  </si>
  <si>
    <t>Технічне обслуговування систем протипожежної автоматики та димовидалення</t>
  </si>
  <si>
    <t>II.</t>
  </si>
  <si>
    <t>Поточний ремонт  майна гуртожитку:</t>
  </si>
  <si>
    <t>11.</t>
  </si>
  <si>
    <t>12.</t>
  </si>
  <si>
    <t>Конструкт.елементів зовнішнього упорядження та іншого  майна</t>
  </si>
  <si>
    <t>III.</t>
  </si>
  <si>
    <t>13.</t>
  </si>
  <si>
    <t>14.</t>
  </si>
  <si>
    <t>Енергопостачання ліфтів</t>
  </si>
  <si>
    <t>IV.</t>
  </si>
  <si>
    <t>Загальна сума витрат без  ПДВ</t>
  </si>
  <si>
    <t>V.</t>
  </si>
  <si>
    <t>VІ.</t>
  </si>
  <si>
    <t>VІ.І</t>
  </si>
  <si>
    <t>Інші послуги, необхідні для забезпечення створення належних умов для проживання</t>
  </si>
  <si>
    <t>в гуртожитку</t>
  </si>
  <si>
    <t>Утримання консьєржів</t>
  </si>
  <si>
    <t>Додаток</t>
  </si>
  <si>
    <t>до рішення Чорноморської міської ради</t>
  </si>
  <si>
    <t>від_________2023 №______-VIII</t>
  </si>
  <si>
    <t>Вимоги до якості послуги: періодичність виконання,  в місяць</t>
  </si>
  <si>
    <t>Ціна послуги з управління для кімнат першого поверху, грн/м2 в місяць з ПДВ</t>
  </si>
  <si>
    <t xml:space="preserve"> Начальник відділу комунального
 господарства та благоустрою                                               Оксана КІЛАР</t>
  </si>
  <si>
    <t>Прибирання і вивезення снігу, посипання частини прибуд. території, призначеної для проходу  та проїзду, протиожеледними сумішами</t>
  </si>
  <si>
    <t>Прибирання приміщень загального користув. (сх. клітки; підвал)</t>
  </si>
  <si>
    <t>Дезінсекція</t>
  </si>
  <si>
    <t xml:space="preserve">                </t>
  </si>
  <si>
    <t>Придбання електричної енергії для енергопостачання майна:</t>
  </si>
  <si>
    <t>Ціна послуги без прибир. сход.кліток для кімнат першого поверху, грн/м2 в міс. з ПДВ</t>
  </si>
  <si>
    <t>Ціна послуги без прибир. сход.кліток для кімнат з другого поверху і вище, грн/м2 в міс. з ПДВ</t>
  </si>
  <si>
    <t>Ціна послуги з управління для кімнат з другого поверху і вище, грн/м2 в міс. з ПДВ</t>
  </si>
  <si>
    <t>Освітлення місць загального користування, підвалів та підкачування води</t>
  </si>
  <si>
    <t xml:space="preserve">"Додаток 3 до рішення Чорноморської міської ради                                                                    від 31.01.2023 №  316 - VIII" </t>
  </si>
  <si>
    <t xml:space="preserve">    Плата за управління гуртожитком</t>
  </si>
  <si>
    <t xml:space="preserve">грн/кв.м. на місяць житлової площі     </t>
  </si>
  <si>
    <t xml:space="preserve">Внутрішньобудинкових систем: </t>
  </si>
  <si>
    <t>Відповідно до вимог наказу Держкомітету України з питань ЖКГ від 17.05.2005 № 76</t>
  </si>
  <si>
    <t>Відповідно до вимог наказу Мінрегіонбуду від 15.08.2018 № 219</t>
  </si>
  <si>
    <t>Щоденно</t>
  </si>
  <si>
    <t>Щоденно; 2 рази на рік</t>
  </si>
  <si>
    <t>У зимовий період за необхідністю</t>
  </si>
  <si>
    <t>Постійно</t>
  </si>
  <si>
    <t>Щомісячно</t>
  </si>
  <si>
    <t>Один раз на рік</t>
  </si>
  <si>
    <t>Протягом року</t>
  </si>
  <si>
    <t>витрат на утримання гуртожитку та прибудинкової території по вул. Олександрійській, 16</t>
  </si>
  <si>
    <t>Винагорода управителю без ПДВ грн/м2 в місяць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</si>
</sst>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25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4" fillId="0" borderId="32" xfId="0" applyFont="1" applyBorder="1"/>
    <xf numFmtId="0" fontId="7" fillId="0" borderId="10" xfId="0" applyFont="1" applyBorder="1"/>
    <xf numFmtId="0" fontId="3" fillId="0" borderId="15" xfId="0" applyFont="1" applyBorder="1" applyAlignment="1">
      <alignment vertical="top"/>
    </xf>
    <xf numFmtId="0" fontId="1" fillId="0" borderId="25" xfId="0" applyFont="1" applyBorder="1"/>
    <xf numFmtId="0" fontId="7" fillId="0" borderId="32" xfId="0" applyFont="1" applyBorder="1"/>
    <xf numFmtId="0" fontId="3" fillId="0" borderId="32" xfId="0" applyFont="1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11" fillId="0" borderId="0" xfId="0" applyFont="1"/>
    <xf numFmtId="0" fontId="1" fillId="0" borderId="32" xfId="0" applyFont="1" applyBorder="1"/>
    <xf numFmtId="0" fontId="13" fillId="0" borderId="0" xfId="0" applyFont="1"/>
    <xf numFmtId="0" fontId="1" fillId="0" borderId="11" xfId="0" applyFont="1" applyBorder="1" applyAlignment="1">
      <alignment vertical="top"/>
    </xf>
    <xf numFmtId="0" fontId="2" fillId="0" borderId="0" xfId="0" applyFont="1" applyAlignment="1">
      <alignment horizontal="right"/>
    </xf>
    <xf numFmtId="0" fontId="1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4" fontId="1" fillId="0" borderId="3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164" fontId="1" fillId="0" borderId="15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1" fillId="0" borderId="16" xfId="0" applyNumberFormat="1" applyFont="1" applyBorder="1" applyAlignment="1">
      <alignment horizontal="center" wrapText="1"/>
    </xf>
    <xf numFmtId="164" fontId="0" fillId="0" borderId="17" xfId="0" applyNumberForma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164" fontId="1" fillId="0" borderId="19" xfId="0" applyNumberFormat="1" applyFont="1" applyBorder="1" applyAlignment="1">
      <alignment horizontal="center" wrapText="1"/>
    </xf>
    <xf numFmtId="164" fontId="0" fillId="0" borderId="20" xfId="0" applyNumberFormat="1" applyBorder="1" applyAlignment="1">
      <alignment horizontal="center" wrapText="1"/>
    </xf>
    <xf numFmtId="0" fontId="1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164" fontId="0" fillId="0" borderId="24" xfId="0" applyNumberFormat="1" applyBorder="1" applyAlignment="1">
      <alignment horizontal="center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7" fillId="0" borderId="26" xfId="0" applyNumberFormat="1" applyFont="1" applyBorder="1" applyAlignment="1">
      <alignment horizontal="center"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1" fillId="0" borderId="16" xfId="0" applyFont="1" applyBorder="1"/>
    <xf numFmtId="0" fontId="1" fillId="0" borderId="18" xfId="0" applyFont="1" applyBorder="1"/>
    <xf numFmtId="0" fontId="1" fillId="0" borderId="17" xfId="0" applyFont="1" applyBorder="1"/>
    <xf numFmtId="0" fontId="0" fillId="0" borderId="18" xfId="0" applyBorder="1"/>
    <xf numFmtId="0" fontId="0" fillId="0" borderId="17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4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164" fontId="4" fillId="0" borderId="34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0" fontId="1" fillId="0" borderId="22" xfId="0" applyFont="1" applyBorder="1" applyAlignment="1">
      <alignment wrapText="1"/>
    </xf>
    <xf numFmtId="164" fontId="1" fillId="0" borderId="19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" fillId="0" borderId="36" xfId="0" applyFont="1" applyBorder="1"/>
    <xf numFmtId="0" fontId="0" fillId="0" borderId="36" xfId="0" applyBorder="1"/>
    <xf numFmtId="0" fontId="1" fillId="0" borderId="13" xfId="0" applyFont="1" applyBorder="1"/>
    <xf numFmtId="164" fontId="8" fillId="0" borderId="26" xfId="0" applyNumberFormat="1" applyFont="1" applyBorder="1" applyAlignment="1">
      <alignment horizontal="center" wrapText="1"/>
    </xf>
    <xf numFmtId="164" fontId="8" fillId="0" borderId="27" xfId="0" applyNumberFormat="1" applyFont="1" applyBorder="1" applyAlignment="1">
      <alignment horizontal="center" wrapText="1"/>
    </xf>
    <xf numFmtId="0" fontId="0" fillId="0" borderId="0" xfId="0"/>
    <xf numFmtId="0" fontId="0" fillId="0" borderId="29" xfId="0" applyBorder="1"/>
    <xf numFmtId="0" fontId="1" fillId="0" borderId="13" xfId="0" applyFont="1" applyBorder="1" applyAlignment="1">
      <alignment wrapText="1"/>
    </xf>
    <xf numFmtId="0" fontId="4" fillId="0" borderId="33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1" fillId="0" borderId="7" xfId="0" applyFont="1" applyBorder="1"/>
    <xf numFmtId="0" fontId="0" fillId="0" borderId="6" xfId="0" applyBorder="1"/>
    <xf numFmtId="164" fontId="1" fillId="0" borderId="37" xfId="0" applyNumberFormat="1" applyFon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9" fillId="0" borderId="41" xfId="0" applyFont="1" applyBorder="1"/>
    <xf numFmtId="0" fontId="9" fillId="0" borderId="42" xfId="0" applyFont="1" applyBorder="1"/>
    <xf numFmtId="0" fontId="9" fillId="0" borderId="43" xfId="0" applyFont="1" applyBorder="1"/>
    <xf numFmtId="2" fontId="1" fillId="0" borderId="41" xfId="0" applyNumberFormat="1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0" fillId="0" borderId="28" xfId="0" applyBorder="1"/>
    <xf numFmtId="0" fontId="0" fillId="0" borderId="7" xfId="0" applyBorder="1"/>
    <xf numFmtId="0" fontId="0" fillId="0" borderId="8" xfId="0" applyBorder="1"/>
    <xf numFmtId="0" fontId="9" fillId="0" borderId="28" xfId="0" applyFont="1" applyBorder="1"/>
    <xf numFmtId="0" fontId="9" fillId="0" borderId="0" xfId="0" applyFont="1"/>
    <xf numFmtId="0" fontId="9" fillId="0" borderId="29" xfId="0" applyFont="1" applyBorder="1"/>
    <xf numFmtId="2" fontId="1" fillId="0" borderId="36" xfId="0" applyNumberFormat="1" applyFon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10" fillId="0" borderId="41" xfId="0" applyFont="1" applyBorder="1" applyAlignment="1">
      <alignment vertical="top" wrapText="1"/>
    </xf>
    <xf numFmtId="0" fontId="10" fillId="0" borderId="42" xfId="0" applyFont="1" applyBorder="1" applyAlignment="1">
      <alignment vertical="top" wrapText="1"/>
    </xf>
    <xf numFmtId="0" fontId="10" fillId="0" borderId="43" xfId="0" applyFont="1" applyBorder="1" applyAlignment="1">
      <alignment vertical="top" wrapText="1"/>
    </xf>
    <xf numFmtId="2" fontId="3" fillId="0" borderId="45" xfId="0" applyNumberFormat="1" applyFont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1" fillId="0" borderId="48" xfId="0" applyFont="1" applyBorder="1" applyAlignment="1">
      <alignment wrapText="1"/>
    </xf>
    <xf numFmtId="0" fontId="0" fillId="0" borderId="49" xfId="0" applyBorder="1" applyAlignment="1">
      <alignment wrapText="1"/>
    </xf>
    <xf numFmtId="0" fontId="0" fillId="0" borderId="46" xfId="0" applyBorder="1" applyAlignment="1">
      <alignment wrapText="1"/>
    </xf>
    <xf numFmtId="2" fontId="12" fillId="0" borderId="46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0" fontId="10" fillId="0" borderId="6" xfId="0" applyFont="1" applyBorder="1" applyAlignment="1">
      <alignment vertical="top" wrapText="1"/>
    </xf>
    <xf numFmtId="2" fontId="6" fillId="0" borderId="47" xfId="0" applyNumberFormat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96;&#1090;2022_&#1046;&#1080;&#1090;&#1083;&#1086;&#1074;&#1072;%20&#1087;&#1083;&#1086;&#1097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шт_житлова"/>
      <sheetName val="Дод1.1Парк20А"/>
      <sheetName val="Дод2.1Шк.пров4А"/>
      <sheetName val="Дод3.1Олекс16"/>
      <sheetName val="Дод3.2.Олес16"/>
    </sheetNames>
    <sheetDataSet>
      <sheetData sheetId="0">
        <row r="20">
          <cell r="G20">
            <v>0.75400884511901323</v>
          </cell>
        </row>
        <row r="31">
          <cell r="G31">
            <v>2.2350534413279601</v>
          </cell>
        </row>
        <row r="41">
          <cell r="G41">
            <v>6.8493931069847691E-2</v>
          </cell>
        </row>
        <row r="48">
          <cell r="G48">
            <v>0.91658207440138539</v>
          </cell>
        </row>
        <row r="61">
          <cell r="G61">
            <v>0.63351789828578553</v>
          </cell>
        </row>
        <row r="79">
          <cell r="G79">
            <v>1.64843254338911</v>
          </cell>
        </row>
        <row r="92">
          <cell r="G92">
            <v>0.89538588615809245</v>
          </cell>
        </row>
        <row r="127">
          <cell r="G127">
            <v>0.34074573225516619</v>
          </cell>
        </row>
        <row r="309">
          <cell r="G309">
            <v>0.16644665786631463</v>
          </cell>
        </row>
        <row r="320">
          <cell r="G320">
            <v>0.31488297346648136</v>
          </cell>
        </row>
        <row r="339">
          <cell r="G339">
            <v>4.5095436424637807E-2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workbookViewId="0">
      <selection activeCell="B36" sqref="B36:G36"/>
    </sheetView>
  </sheetViews>
  <sheetFormatPr defaultRowHeight="14.4" x14ac:dyDescent="0.3"/>
  <sheetData>
    <row r="1" spans="1:11" ht="15.6" x14ac:dyDescent="0.3">
      <c r="A1" s="1"/>
      <c r="B1" s="21" t="s">
        <v>42</v>
      </c>
      <c r="C1" s="21"/>
      <c r="D1" s="21"/>
      <c r="E1" s="21"/>
      <c r="F1" s="21"/>
      <c r="G1" s="21"/>
      <c r="H1" s="21"/>
      <c r="I1" s="21"/>
      <c r="J1" s="2"/>
    </row>
    <row r="2" spans="1:11" ht="15.6" x14ac:dyDescent="0.3">
      <c r="A2" s="1"/>
      <c r="B2" s="21" t="s">
        <v>43</v>
      </c>
      <c r="C2" s="21"/>
      <c r="D2" s="21"/>
      <c r="E2" s="21"/>
      <c r="F2" s="21"/>
      <c r="G2" s="21"/>
      <c r="H2" s="21"/>
      <c r="I2" s="21"/>
      <c r="J2" s="21"/>
    </row>
    <row r="3" spans="1:11" ht="15.6" x14ac:dyDescent="0.3">
      <c r="A3" s="1"/>
      <c r="B3" s="21" t="s">
        <v>44</v>
      </c>
      <c r="C3" s="21"/>
      <c r="D3" s="21"/>
      <c r="E3" s="21"/>
      <c r="F3" s="21"/>
      <c r="G3" s="21"/>
      <c r="H3" s="21"/>
      <c r="I3" s="21"/>
      <c r="J3" s="21"/>
    </row>
    <row r="4" spans="1:11" ht="42.6" customHeight="1" x14ac:dyDescent="0.3">
      <c r="A4" s="1"/>
      <c r="B4" s="25" t="s">
        <v>57</v>
      </c>
      <c r="C4" s="25"/>
      <c r="D4" s="25"/>
      <c r="E4" s="25"/>
      <c r="F4" s="25"/>
      <c r="G4" s="25"/>
      <c r="H4" s="25"/>
      <c r="I4" s="25"/>
      <c r="J4" s="25"/>
    </row>
    <row r="5" spans="1:11" ht="17.399999999999999" customHeight="1" x14ac:dyDescent="0.3">
      <c r="A5" s="1"/>
      <c r="B5" s="22" t="s">
        <v>58</v>
      </c>
      <c r="C5" s="23"/>
      <c r="D5" s="23"/>
      <c r="E5" s="23"/>
      <c r="F5" s="23"/>
      <c r="G5" s="23"/>
      <c r="H5" s="23"/>
      <c r="I5" s="23"/>
      <c r="J5" s="23"/>
      <c r="K5" s="1"/>
    </row>
    <row r="6" spans="1:11" x14ac:dyDescent="0.3">
      <c r="A6" s="1"/>
      <c r="B6" s="24" t="s">
        <v>0</v>
      </c>
      <c r="C6" s="24"/>
      <c r="D6" s="24"/>
      <c r="E6" s="24"/>
      <c r="F6" s="24"/>
      <c r="G6" s="24"/>
      <c r="H6" s="24"/>
      <c r="I6" s="24"/>
      <c r="J6" s="24"/>
      <c r="K6" s="1"/>
    </row>
    <row r="7" spans="1:11" ht="15" thickBot="1" x14ac:dyDescent="0.35">
      <c r="A7" s="1"/>
      <c r="B7" s="1" t="s">
        <v>70</v>
      </c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26" t="s">
        <v>1</v>
      </c>
      <c r="B8" s="28" t="s">
        <v>2</v>
      </c>
      <c r="C8" s="29"/>
      <c r="D8" s="29"/>
      <c r="E8" s="29"/>
      <c r="F8" s="29"/>
      <c r="G8" s="29"/>
      <c r="H8" s="31" t="s">
        <v>59</v>
      </c>
      <c r="I8" s="32"/>
      <c r="J8" s="31" t="s">
        <v>45</v>
      </c>
      <c r="K8" s="35"/>
    </row>
    <row r="9" spans="1:11" ht="51" customHeight="1" thickBot="1" x14ac:dyDescent="0.35">
      <c r="A9" s="27"/>
      <c r="B9" s="30"/>
      <c r="C9" s="30"/>
      <c r="D9" s="30"/>
      <c r="E9" s="30"/>
      <c r="F9" s="30"/>
      <c r="G9" s="30"/>
      <c r="H9" s="33"/>
      <c r="I9" s="34"/>
      <c r="J9" s="36"/>
      <c r="K9" s="37"/>
    </row>
    <row r="10" spans="1:11" x14ac:dyDescent="0.3">
      <c r="A10" s="38" t="s">
        <v>3</v>
      </c>
      <c r="B10" s="40" t="s">
        <v>4</v>
      </c>
      <c r="C10" s="41"/>
      <c r="D10" s="41"/>
      <c r="E10" s="41"/>
      <c r="F10" s="41"/>
      <c r="G10" s="41"/>
      <c r="H10" s="43"/>
      <c r="I10" s="44"/>
      <c r="J10" s="43"/>
      <c r="K10" s="47"/>
    </row>
    <row r="11" spans="1:11" ht="16.2" customHeight="1" thickBot="1" x14ac:dyDescent="0.35">
      <c r="A11" s="39"/>
      <c r="B11" s="42"/>
      <c r="C11" s="42"/>
      <c r="D11" s="42"/>
      <c r="E11" s="42"/>
      <c r="F11" s="42"/>
      <c r="G11" s="42"/>
      <c r="H11" s="45"/>
      <c r="I11" s="46"/>
      <c r="J11" s="45"/>
      <c r="K11" s="48"/>
    </row>
    <row r="12" spans="1:11" ht="23.4" customHeight="1" x14ac:dyDescent="0.3">
      <c r="A12" s="3" t="s">
        <v>5</v>
      </c>
      <c r="B12" s="49" t="s">
        <v>6</v>
      </c>
      <c r="C12" s="50"/>
      <c r="D12" s="50"/>
      <c r="E12" s="50"/>
      <c r="F12" s="50"/>
      <c r="G12" s="50"/>
      <c r="H12" s="51">
        <f>[1]Кошт_житлова!G20</f>
        <v>0.75400884511901323</v>
      </c>
      <c r="I12" s="52"/>
      <c r="J12" s="51" t="s">
        <v>63</v>
      </c>
      <c r="K12" s="53"/>
    </row>
    <row r="13" spans="1:11" ht="31.8" customHeight="1" x14ac:dyDescent="0.3">
      <c r="A13" s="4" t="s">
        <v>7</v>
      </c>
      <c r="B13" s="54" t="s">
        <v>49</v>
      </c>
      <c r="C13" s="55"/>
      <c r="D13" s="55"/>
      <c r="E13" s="55"/>
      <c r="F13" s="55"/>
      <c r="G13" s="56"/>
      <c r="H13" s="57">
        <f>[1]Кошт_житлова!G31+[1]Кошт_житлова!G339</f>
        <v>2.2801488777525978</v>
      </c>
      <c r="I13" s="58"/>
      <c r="J13" s="59" t="s">
        <v>64</v>
      </c>
      <c r="K13" s="60"/>
    </row>
    <row r="14" spans="1:11" ht="43.8" customHeight="1" x14ac:dyDescent="0.3">
      <c r="A14" s="4" t="s">
        <v>8</v>
      </c>
      <c r="B14" s="61" t="s">
        <v>48</v>
      </c>
      <c r="C14" s="62"/>
      <c r="D14" s="62"/>
      <c r="E14" s="62"/>
      <c r="F14" s="62"/>
      <c r="G14" s="63"/>
      <c r="H14" s="57">
        <f>[1]Кошт_житлова!G41</f>
        <v>6.8493931069847691E-2</v>
      </c>
      <c r="I14" s="58"/>
      <c r="J14" s="64" t="s">
        <v>65</v>
      </c>
      <c r="K14" s="65"/>
    </row>
    <row r="15" spans="1:11" ht="16.2" customHeight="1" x14ac:dyDescent="0.3">
      <c r="A15" s="4" t="s">
        <v>9</v>
      </c>
      <c r="B15" s="66" t="s">
        <v>10</v>
      </c>
      <c r="C15" s="67"/>
      <c r="D15" s="67"/>
      <c r="E15" s="67"/>
      <c r="F15" s="67"/>
      <c r="G15" s="68"/>
      <c r="H15" s="57">
        <f>[1]Кошт_житлова!G48</f>
        <v>0.91658207440138539</v>
      </c>
      <c r="I15" s="58"/>
      <c r="J15" s="57" t="s">
        <v>66</v>
      </c>
      <c r="K15" s="69"/>
    </row>
    <row r="16" spans="1:11" ht="15.6" customHeight="1" x14ac:dyDescent="0.3">
      <c r="A16" s="4" t="s">
        <v>11</v>
      </c>
      <c r="B16" s="54" t="s">
        <v>12</v>
      </c>
      <c r="C16" s="55"/>
      <c r="D16" s="55"/>
      <c r="E16" s="55"/>
      <c r="F16" s="55"/>
      <c r="G16" s="56"/>
      <c r="H16" s="57">
        <f>[1]Кошт_житлова!G320</f>
        <v>0.31488297346648136</v>
      </c>
      <c r="I16" s="58"/>
      <c r="J16" s="57" t="s">
        <v>66</v>
      </c>
      <c r="K16" s="69"/>
    </row>
    <row r="17" spans="1:15" ht="18" customHeight="1" x14ac:dyDescent="0.3">
      <c r="A17" s="5" t="s">
        <v>13</v>
      </c>
      <c r="B17" s="61" t="s">
        <v>14</v>
      </c>
      <c r="C17" s="70"/>
      <c r="D17" s="70"/>
      <c r="E17" s="70"/>
      <c r="F17" s="70"/>
      <c r="G17" s="71"/>
      <c r="H17" s="72"/>
      <c r="I17" s="73"/>
      <c r="J17" s="74" t="s">
        <v>62</v>
      </c>
      <c r="K17" s="75"/>
    </row>
    <row r="18" spans="1:15" ht="15.6" customHeight="1" x14ac:dyDescent="0.3">
      <c r="A18" s="6"/>
      <c r="B18" s="80" t="s">
        <v>15</v>
      </c>
      <c r="C18" s="81"/>
      <c r="D18" s="81"/>
      <c r="E18" s="81"/>
      <c r="F18" s="81"/>
      <c r="G18" s="82"/>
      <c r="H18" s="72">
        <f>[1]Кошт_житлова!G61</f>
        <v>0.63351789828578553</v>
      </c>
      <c r="I18" s="73"/>
      <c r="J18" s="76"/>
      <c r="K18" s="77"/>
    </row>
    <row r="19" spans="1:15" ht="15" customHeight="1" x14ac:dyDescent="0.3">
      <c r="A19" s="6"/>
      <c r="B19" s="80" t="s">
        <v>16</v>
      </c>
      <c r="C19" s="81"/>
      <c r="D19" s="81"/>
      <c r="E19" s="81"/>
      <c r="F19" s="81"/>
      <c r="G19" s="82"/>
      <c r="H19" s="72">
        <f>[1]Кошт_житлова!G79</f>
        <v>1.64843254338911</v>
      </c>
      <c r="I19" s="73"/>
      <c r="J19" s="76"/>
      <c r="K19" s="77"/>
    </row>
    <row r="20" spans="1:15" ht="13.2" customHeight="1" x14ac:dyDescent="0.3">
      <c r="A20" s="6"/>
      <c r="B20" s="80" t="s">
        <v>17</v>
      </c>
      <c r="C20" s="81"/>
      <c r="D20" s="81"/>
      <c r="E20" s="81"/>
      <c r="F20" s="81"/>
      <c r="G20" s="82"/>
      <c r="H20" s="72">
        <f>[1]Кошт_житлова!G92</f>
        <v>0.89538588615809245</v>
      </c>
      <c r="I20" s="73"/>
      <c r="J20" s="78"/>
      <c r="K20" s="79"/>
      <c r="O20" t="s">
        <v>51</v>
      </c>
    </row>
    <row r="21" spans="1:15" ht="15.6" customHeight="1" x14ac:dyDescent="0.3">
      <c r="A21" s="20" t="s">
        <v>18</v>
      </c>
      <c r="B21" s="85" t="s">
        <v>19</v>
      </c>
      <c r="C21" s="86"/>
      <c r="D21" s="86"/>
      <c r="E21" s="86"/>
      <c r="F21" s="86"/>
      <c r="G21" s="87"/>
      <c r="H21" s="57">
        <v>2.1476875450348275E-2</v>
      </c>
      <c r="I21" s="58"/>
      <c r="J21" s="57" t="s">
        <v>67</v>
      </c>
      <c r="K21" s="69"/>
    </row>
    <row r="22" spans="1:15" ht="14.4" customHeight="1" x14ac:dyDescent="0.3">
      <c r="A22" s="4" t="s">
        <v>20</v>
      </c>
      <c r="B22" s="85" t="s">
        <v>50</v>
      </c>
      <c r="C22" s="86"/>
      <c r="D22" s="86"/>
      <c r="E22" s="86"/>
      <c r="F22" s="86"/>
      <c r="G22" s="87"/>
      <c r="H22" s="57">
        <v>3.3191534786901879E-2</v>
      </c>
      <c r="I22" s="58"/>
      <c r="J22" s="57" t="s">
        <v>67</v>
      </c>
      <c r="K22" s="69"/>
    </row>
    <row r="23" spans="1:15" ht="16.2" customHeight="1" x14ac:dyDescent="0.3">
      <c r="A23" s="4" t="s">
        <v>21</v>
      </c>
      <c r="B23" s="80" t="s">
        <v>22</v>
      </c>
      <c r="C23" s="83"/>
      <c r="D23" s="83"/>
      <c r="E23" s="83"/>
      <c r="F23" s="83"/>
      <c r="G23" s="84"/>
      <c r="H23" s="57">
        <v>2.0613096350066275E-2</v>
      </c>
      <c r="I23" s="58"/>
      <c r="J23" s="57" t="s">
        <v>68</v>
      </c>
      <c r="K23" s="69"/>
    </row>
    <row r="24" spans="1:15" ht="28.2" customHeight="1" thickBot="1" x14ac:dyDescent="0.35">
      <c r="A24" s="4" t="s">
        <v>23</v>
      </c>
      <c r="B24" s="54" t="s">
        <v>24</v>
      </c>
      <c r="C24" s="55"/>
      <c r="D24" s="55"/>
      <c r="E24" s="55"/>
      <c r="F24" s="55"/>
      <c r="G24" s="56"/>
      <c r="H24" s="57">
        <v>0</v>
      </c>
      <c r="I24" s="58"/>
      <c r="J24" s="57" t="s">
        <v>66</v>
      </c>
      <c r="K24" s="69"/>
    </row>
    <row r="25" spans="1:15" ht="24.6" customHeight="1" thickBot="1" x14ac:dyDescent="0.35">
      <c r="A25" s="7" t="s">
        <v>25</v>
      </c>
      <c r="B25" s="88" t="s">
        <v>26</v>
      </c>
      <c r="C25" s="89"/>
      <c r="D25" s="89"/>
      <c r="E25" s="89"/>
      <c r="F25" s="89"/>
      <c r="G25" s="89"/>
      <c r="H25" s="90"/>
      <c r="I25" s="91"/>
      <c r="J25" s="90"/>
      <c r="K25" s="92"/>
    </row>
    <row r="26" spans="1:15" ht="17.399999999999999" customHeight="1" x14ac:dyDescent="0.3">
      <c r="A26" s="8" t="s">
        <v>27</v>
      </c>
      <c r="B26" s="93" t="s">
        <v>60</v>
      </c>
      <c r="C26" s="67"/>
      <c r="D26" s="67"/>
      <c r="E26" s="67"/>
      <c r="F26" s="67"/>
      <c r="G26" s="68"/>
      <c r="H26" s="94"/>
      <c r="I26" s="95"/>
      <c r="J26" s="94"/>
      <c r="K26" s="95"/>
    </row>
    <row r="27" spans="1:15" ht="15.6" customHeight="1" x14ac:dyDescent="0.3">
      <c r="A27" s="96" t="s">
        <v>28</v>
      </c>
      <c r="B27" s="98" t="s">
        <v>15</v>
      </c>
      <c r="C27" s="86"/>
      <c r="D27" s="86"/>
      <c r="E27" s="86"/>
      <c r="F27" s="86"/>
      <c r="G27" s="87"/>
      <c r="H27" s="57">
        <v>1.6210704722763383</v>
      </c>
      <c r="I27" s="69"/>
      <c r="J27" s="99" t="s">
        <v>61</v>
      </c>
      <c r="K27" s="100"/>
    </row>
    <row r="28" spans="1:15" ht="14.4" customHeight="1" x14ac:dyDescent="0.3">
      <c r="A28" s="97"/>
      <c r="B28" s="98" t="s">
        <v>16</v>
      </c>
      <c r="C28" s="86"/>
      <c r="D28" s="86"/>
      <c r="E28" s="86"/>
      <c r="F28" s="86"/>
      <c r="G28" s="87"/>
      <c r="H28" s="57">
        <v>1.0695787408929573</v>
      </c>
      <c r="I28" s="69"/>
      <c r="J28" s="101"/>
      <c r="K28" s="102"/>
    </row>
    <row r="29" spans="1:15" ht="17.399999999999999" customHeight="1" x14ac:dyDescent="0.3">
      <c r="A29" s="97"/>
      <c r="B29" s="98" t="s">
        <v>17</v>
      </c>
      <c r="C29" s="86"/>
      <c r="D29" s="86"/>
      <c r="E29" s="86"/>
      <c r="F29" s="86"/>
      <c r="G29" s="87"/>
      <c r="H29" s="57">
        <v>0.26</v>
      </c>
      <c r="I29" s="69"/>
      <c r="J29" s="101"/>
      <c r="K29" s="102"/>
    </row>
    <row r="30" spans="1:15" ht="30" customHeight="1" thickBot="1" x14ac:dyDescent="0.35">
      <c r="A30" s="97"/>
      <c r="B30" s="103" t="s">
        <v>29</v>
      </c>
      <c r="C30" s="55"/>
      <c r="D30" s="55"/>
      <c r="E30" s="55"/>
      <c r="F30" s="55"/>
      <c r="G30" s="56"/>
      <c r="H30" s="57">
        <f>[1]Кошт_житлова!G127+[1]Кошт_житлова!G309</f>
        <v>0.50719239012148076</v>
      </c>
      <c r="I30" s="69"/>
      <c r="J30" s="57" t="s">
        <v>69</v>
      </c>
      <c r="K30" s="69"/>
    </row>
    <row r="31" spans="1:15" ht="28.2" customHeight="1" thickBot="1" x14ac:dyDescent="0.35">
      <c r="A31" s="9" t="s">
        <v>30</v>
      </c>
      <c r="B31" s="104" t="s">
        <v>52</v>
      </c>
      <c r="C31" s="105"/>
      <c r="D31" s="105"/>
      <c r="E31" s="105"/>
      <c r="F31" s="105"/>
      <c r="G31" s="106"/>
      <c r="H31" s="90"/>
      <c r="I31" s="92"/>
      <c r="J31" s="90"/>
      <c r="K31" s="92"/>
    </row>
    <row r="32" spans="1:15" ht="31.2" customHeight="1" thickBot="1" x14ac:dyDescent="0.35">
      <c r="A32" s="10" t="s">
        <v>31</v>
      </c>
      <c r="B32" s="93" t="s">
        <v>56</v>
      </c>
      <c r="C32" s="67"/>
      <c r="D32" s="67"/>
      <c r="E32" s="67"/>
      <c r="F32" s="67"/>
      <c r="G32" s="68"/>
      <c r="H32" s="57">
        <v>0.20047948191045517</v>
      </c>
      <c r="I32" s="69"/>
      <c r="J32" s="94" t="s">
        <v>66</v>
      </c>
      <c r="K32" s="95"/>
    </row>
    <row r="33" spans="1:11" ht="18" customHeight="1" thickBot="1" x14ac:dyDescent="0.35">
      <c r="A33" s="11" t="s">
        <v>32</v>
      </c>
      <c r="B33" s="107" t="s">
        <v>33</v>
      </c>
      <c r="C33" s="108"/>
      <c r="D33" s="108"/>
      <c r="E33" s="108"/>
      <c r="F33" s="108"/>
      <c r="G33" s="108"/>
      <c r="H33" s="109">
        <v>0.36378654883461709</v>
      </c>
      <c r="I33" s="110"/>
      <c r="J33" s="111" t="s">
        <v>66</v>
      </c>
      <c r="K33" s="112"/>
    </row>
    <row r="34" spans="1:11" ht="18" customHeight="1" thickBot="1" x14ac:dyDescent="0.35">
      <c r="A34" s="12" t="s">
        <v>34</v>
      </c>
      <c r="B34" s="113" t="s">
        <v>35</v>
      </c>
      <c r="C34" s="114"/>
      <c r="D34" s="114"/>
      <c r="E34" s="114"/>
      <c r="F34" s="114"/>
      <c r="G34" s="115"/>
      <c r="H34" s="116">
        <f>SUM(H12:I33)</f>
        <v>11.608842170265483</v>
      </c>
      <c r="I34" s="117"/>
      <c r="J34" s="118"/>
      <c r="K34" s="119"/>
    </row>
    <row r="35" spans="1:11" ht="19.2" customHeight="1" thickBot="1" x14ac:dyDescent="0.35">
      <c r="A35" s="12" t="s">
        <v>36</v>
      </c>
      <c r="B35" s="123" t="s">
        <v>71</v>
      </c>
      <c r="C35" s="124"/>
      <c r="D35" s="124"/>
      <c r="E35" s="124"/>
      <c r="F35" s="124"/>
      <c r="G35" s="125"/>
      <c r="H35" s="126">
        <v>0.5</v>
      </c>
      <c r="I35" s="127"/>
      <c r="J35" s="120"/>
      <c r="K35" s="102"/>
    </row>
    <row r="36" spans="1:11" ht="31.8" customHeight="1" thickBot="1" x14ac:dyDescent="0.35">
      <c r="A36" s="12" t="s">
        <v>37</v>
      </c>
      <c r="B36" s="128" t="s">
        <v>55</v>
      </c>
      <c r="C36" s="129"/>
      <c r="D36" s="129"/>
      <c r="E36" s="129"/>
      <c r="F36" s="129"/>
      <c r="G36" s="130"/>
      <c r="H36" s="131">
        <f>(H34+H35)*1.2</f>
        <v>14.530610604318579</v>
      </c>
      <c r="I36" s="132"/>
      <c r="J36" s="120"/>
      <c r="K36" s="102"/>
    </row>
    <row r="37" spans="1:11" ht="30.6" customHeight="1" thickBot="1" x14ac:dyDescent="0.35">
      <c r="A37" s="12"/>
      <c r="B37" s="140" t="s">
        <v>54</v>
      </c>
      <c r="C37" s="140"/>
      <c r="D37" s="140"/>
      <c r="E37" s="140"/>
      <c r="F37" s="140"/>
      <c r="G37" s="140"/>
      <c r="H37" s="131">
        <f>H36-[1]Кошт_житлова!G31*1.2</f>
        <v>11.848546474725026</v>
      </c>
      <c r="I37" s="141"/>
      <c r="J37" s="121"/>
      <c r="K37" s="122"/>
    </row>
    <row r="38" spans="1:11" ht="30.6" customHeight="1" thickBot="1" x14ac:dyDescent="0.35">
      <c r="A38" s="12" t="s">
        <v>38</v>
      </c>
      <c r="B38" s="128" t="s">
        <v>46</v>
      </c>
      <c r="C38" s="129"/>
      <c r="D38" s="129"/>
      <c r="E38" s="129"/>
      <c r="F38" s="129"/>
      <c r="G38" s="130"/>
      <c r="H38" s="131">
        <f>H36-(H15+H33)*1.2</f>
        <v>12.994168256435376</v>
      </c>
      <c r="I38" s="141"/>
      <c r="J38" s="15"/>
      <c r="K38" s="16"/>
    </row>
    <row r="39" spans="1:11" ht="31.2" customHeight="1" thickBot="1" x14ac:dyDescent="0.35">
      <c r="A39" s="12"/>
      <c r="B39" s="140" t="s">
        <v>53</v>
      </c>
      <c r="C39" s="140"/>
      <c r="D39" s="140"/>
      <c r="E39" s="140"/>
      <c r="F39" s="140"/>
      <c r="G39" s="140"/>
      <c r="H39" s="131">
        <f>H37-(H15+H33)*1.2</f>
        <v>10.312104126841824</v>
      </c>
      <c r="I39" s="141"/>
      <c r="J39" s="13"/>
      <c r="K39" s="14"/>
    </row>
    <row r="41" spans="1:11" ht="13.8" customHeight="1" x14ac:dyDescent="0.3">
      <c r="B41" s="17" t="s">
        <v>39</v>
      </c>
    </row>
    <row r="42" spans="1:11" ht="16.2" thickBot="1" x14ac:dyDescent="0.35">
      <c r="D42" s="17" t="s">
        <v>40</v>
      </c>
    </row>
    <row r="43" spans="1:11" ht="15" thickBot="1" x14ac:dyDescent="0.35">
      <c r="A43" s="18" t="s">
        <v>5</v>
      </c>
      <c r="B43" s="134" t="s">
        <v>41</v>
      </c>
      <c r="C43" s="135"/>
      <c r="D43" s="135"/>
      <c r="E43" s="135"/>
      <c r="F43" s="135"/>
      <c r="G43" s="136"/>
      <c r="H43" s="131">
        <v>11.867063062101357</v>
      </c>
      <c r="I43" s="137"/>
      <c r="J43" s="138" t="s">
        <v>66</v>
      </c>
      <c r="K43" s="139"/>
    </row>
    <row r="45" spans="1:11" ht="15.6" x14ac:dyDescent="0.3">
      <c r="A45" s="19"/>
      <c r="B45" s="133" t="s">
        <v>47</v>
      </c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 x14ac:dyDescent="0.3"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</sheetData>
  <mergeCells count="93">
    <mergeCell ref="B45:K46"/>
    <mergeCell ref="B43:G43"/>
    <mergeCell ref="H43:I43"/>
    <mergeCell ref="J43:K43"/>
    <mergeCell ref="B37:G37"/>
    <mergeCell ref="H37:I37"/>
    <mergeCell ref="B38:G38"/>
    <mergeCell ref="H38:I38"/>
    <mergeCell ref="B39:G39"/>
    <mergeCell ref="H39:I39"/>
    <mergeCell ref="B33:G33"/>
    <mergeCell ref="H33:I33"/>
    <mergeCell ref="J33:K33"/>
    <mergeCell ref="B34:G34"/>
    <mergeCell ref="H34:I34"/>
    <mergeCell ref="J34:K37"/>
    <mergeCell ref="B35:G35"/>
    <mergeCell ref="H35:I35"/>
    <mergeCell ref="B36:G36"/>
    <mergeCell ref="H36:I36"/>
    <mergeCell ref="B31:G31"/>
    <mergeCell ref="H31:I31"/>
    <mergeCell ref="J31:K31"/>
    <mergeCell ref="B32:G32"/>
    <mergeCell ref="H32:I32"/>
    <mergeCell ref="J32:K32"/>
    <mergeCell ref="B26:G26"/>
    <mergeCell ref="H26:I26"/>
    <mergeCell ref="J26:K26"/>
    <mergeCell ref="A27:A30"/>
    <mergeCell ref="B27:G27"/>
    <mergeCell ref="H27:I27"/>
    <mergeCell ref="J27:K29"/>
    <mergeCell ref="B28:G28"/>
    <mergeCell ref="H28:I28"/>
    <mergeCell ref="B29:G29"/>
    <mergeCell ref="H29:I29"/>
    <mergeCell ref="B30:G30"/>
    <mergeCell ref="H30:I30"/>
    <mergeCell ref="J30:K30"/>
    <mergeCell ref="B24:G24"/>
    <mergeCell ref="H24:I24"/>
    <mergeCell ref="J24:K24"/>
    <mergeCell ref="B25:G25"/>
    <mergeCell ref="H25:I25"/>
    <mergeCell ref="J25:K25"/>
    <mergeCell ref="H21:I21"/>
    <mergeCell ref="J21:K21"/>
    <mergeCell ref="B23:G23"/>
    <mergeCell ref="H23:I23"/>
    <mergeCell ref="J23:K23"/>
    <mergeCell ref="B22:G22"/>
    <mergeCell ref="H22:I22"/>
    <mergeCell ref="J22:K22"/>
    <mergeCell ref="B21:G21"/>
    <mergeCell ref="B16:G16"/>
    <mergeCell ref="H16:I16"/>
    <mergeCell ref="J16:K16"/>
    <mergeCell ref="B17:G17"/>
    <mergeCell ref="H17:I17"/>
    <mergeCell ref="J17:K20"/>
    <mergeCell ref="B18:G18"/>
    <mergeCell ref="H18:I18"/>
    <mergeCell ref="B19:G19"/>
    <mergeCell ref="H19:I19"/>
    <mergeCell ref="B20:G20"/>
    <mergeCell ref="H20:I20"/>
    <mergeCell ref="B14:G14"/>
    <mergeCell ref="H14:I14"/>
    <mergeCell ref="J14:K14"/>
    <mergeCell ref="B15:G15"/>
    <mergeCell ref="H15:I15"/>
    <mergeCell ref="J15:K15"/>
    <mergeCell ref="B12:G12"/>
    <mergeCell ref="H12:I12"/>
    <mergeCell ref="J12:K12"/>
    <mergeCell ref="B13:G13"/>
    <mergeCell ref="H13:I13"/>
    <mergeCell ref="J13:K13"/>
    <mergeCell ref="A8:A9"/>
    <mergeCell ref="B8:G9"/>
    <mergeCell ref="H8:I9"/>
    <mergeCell ref="J8:K9"/>
    <mergeCell ref="A10:A11"/>
    <mergeCell ref="B10:G11"/>
    <mergeCell ref="H10:I11"/>
    <mergeCell ref="J10:K11"/>
    <mergeCell ref="B2:J2"/>
    <mergeCell ref="B1:I1"/>
    <mergeCell ref="B3:J3"/>
    <mergeCell ref="B5:J5"/>
    <mergeCell ref="B6:J6"/>
    <mergeCell ref="B4:J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Олекс.16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2023-02-15T14:55:33Z</dcterms:modified>
</cp:coreProperties>
</file>