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НАСТУПНЕ\на сайт рада\"/>
    </mc:Choice>
  </mc:AlternateContent>
  <bookViews>
    <workbookView xWindow="0" yWindow="60" windowWidth="15360" windowHeight="7752"/>
  </bookViews>
  <sheets>
    <sheet name="Зведені пропозиції на уточнення" sheetId="1" r:id="rId1"/>
  </sheets>
  <definedNames>
    <definedName name="_xlnm.Print_Titles" localSheetId="0">'Зведені пропозиції на уточнення'!$4:$5</definedName>
    <definedName name="_xlnm.Print_Area" localSheetId="0">'Зведені пропозиції на уточнення'!$A$1:$H$28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H23" i="1"/>
  <c r="E23" i="1"/>
  <c r="F24" i="1"/>
  <c r="F23" i="1" s="1"/>
  <c r="G24" i="1"/>
  <c r="G23" i="1" s="1"/>
  <c r="H24" i="1"/>
  <c r="E24" i="1"/>
  <c r="F13" i="1"/>
  <c r="G13" i="1"/>
  <c r="H13" i="1"/>
  <c r="E13" i="1"/>
  <c r="D16" i="1"/>
  <c r="D17" i="1"/>
  <c r="F21" i="1" l="1"/>
  <c r="G21" i="1"/>
  <c r="H21" i="1"/>
  <c r="E21" i="1"/>
  <c r="D12" i="1" l="1"/>
  <c r="D8" i="1"/>
  <c r="D9" i="1"/>
  <c r="D7" i="1"/>
  <c r="F19" i="1" l="1"/>
  <c r="F18" i="1" s="1"/>
  <c r="F10" i="1"/>
  <c r="F6" i="1" s="1"/>
  <c r="F26" i="1" s="1"/>
  <c r="H19" i="1" l="1"/>
  <c r="H18" i="1" s="1"/>
  <c r="H10" i="1"/>
  <c r="H6" i="1" s="1"/>
  <c r="H26" i="1" s="1"/>
  <c r="D14" i="1" l="1"/>
  <c r="D24" i="1" l="1"/>
  <c r="D23" i="1" l="1"/>
  <c r="G10" i="1" l="1"/>
  <c r="G6" i="1" s="1"/>
  <c r="E10" i="1"/>
  <c r="E6" i="1" s="1"/>
  <c r="D11" i="1"/>
  <c r="D10" i="1" l="1"/>
  <c r="D6" i="1" s="1"/>
  <c r="D20" i="1" l="1"/>
  <c r="G19" i="1" l="1"/>
  <c r="G18" i="1" s="1"/>
  <c r="G26" i="1" s="1"/>
  <c r="E19" i="1"/>
  <c r="E18" i="1" l="1"/>
  <c r="E26" i="1" s="1"/>
  <c r="D19" i="1"/>
  <c r="D21" i="1"/>
  <c r="D22" i="1"/>
  <c r="D15" i="1" l="1"/>
  <c r="D18" i="1" l="1"/>
  <c r="D13" i="1" l="1"/>
  <c r="D26" i="1" s="1"/>
</calcChain>
</file>

<file path=xl/sharedStrings.xml><?xml version="1.0" encoding="utf-8"?>
<sst xmlns="http://schemas.openxmlformats.org/spreadsheetml/2006/main" count="63" uniqueCount="60">
  <si>
    <t>1.</t>
  </si>
  <si>
    <t>2.</t>
  </si>
  <si>
    <t>Відділ комунального господарства та благоустрою</t>
  </si>
  <si>
    <t>назва головного розпорядника/вид робіт</t>
  </si>
  <si>
    <t>РАЗОМ</t>
  </si>
  <si>
    <t>Виконавчий комітет</t>
  </si>
  <si>
    <t>2.1</t>
  </si>
  <si>
    <t>1.1</t>
  </si>
  <si>
    <t>3.</t>
  </si>
  <si>
    <t>6030</t>
  </si>
  <si>
    <t>1021</t>
  </si>
  <si>
    <t>2.2</t>
  </si>
  <si>
    <t>2.3</t>
  </si>
  <si>
    <t>1.2</t>
  </si>
  <si>
    <t>ЗАГАЛЬНА СУМА, грн</t>
  </si>
  <si>
    <t>За рахунок залишку ЗФ</t>
  </si>
  <si>
    <t>3.1</t>
  </si>
  <si>
    <t>3.2</t>
  </si>
  <si>
    <t>Організація благоустрою населених пунктів</t>
  </si>
  <si>
    <t>8110</t>
  </si>
  <si>
    <t>Заходи із запобігання та ліквідації надзвичайних ситуацій та наслідків стихійного лиха</t>
  </si>
  <si>
    <t>2.4</t>
  </si>
  <si>
    <t>1.3</t>
  </si>
  <si>
    <t>1.4</t>
  </si>
  <si>
    <t xml:space="preserve">Перерозподіл видатків </t>
  </si>
  <si>
    <t>1010</t>
  </si>
  <si>
    <t>1070</t>
  </si>
  <si>
    <t>7390</t>
  </si>
  <si>
    <t>Розвиток мережі центрів надання адміністративних послуг</t>
  </si>
  <si>
    <t>0180</t>
  </si>
  <si>
    <t>0150</t>
  </si>
  <si>
    <t>Управління капітального будівництва</t>
  </si>
  <si>
    <t>2010</t>
  </si>
  <si>
    <t>ЗФ</t>
  </si>
  <si>
    <t>Передача коштів до БР</t>
  </si>
  <si>
    <t>№</t>
  </si>
  <si>
    <t>ТКПКВК МБ</t>
  </si>
  <si>
    <t>Начальник фінансового управління</t>
  </si>
  <si>
    <t>Ольга ЯКОВЕНКО</t>
  </si>
  <si>
    <r>
      <t xml:space="preserve"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  </r>
    <r>
      <rPr>
        <i/>
        <sz val="14"/>
        <color theme="1"/>
        <rFont val="Times New Roman"/>
        <family val="1"/>
        <charset val="204"/>
      </rPr>
      <t>(зменшення видатків по утриманню виконавчого комітету в зв'язку із їх перерозподілом на іншу програму)</t>
    </r>
  </si>
  <si>
    <r>
      <t>Підвищення кваліфікації депутатів місцевих рад та посадових осіб місцевого самоврядування</t>
    </r>
    <r>
      <rPr>
        <i/>
        <sz val="14"/>
        <color theme="1"/>
        <rFont val="Times New Roman"/>
        <family val="1"/>
        <charset val="204"/>
      </rPr>
      <t xml:space="preserve"> (навчання посадових осіб виконавчого комітету)</t>
    </r>
  </si>
  <si>
    <t>0170</t>
  </si>
  <si>
    <t>Перерозподіл видатків (зі спеціального фонду (бюджет розвитку) на загальний фонд (видатки споживання) на придбання програмного забезпечення (сучасне оновлення та впровадження додаткових функцій):
- модуль "SQS Послуги" - 180 000 грн;
- модуль "SQS Реєстр" - 180 000 грн</t>
  </si>
  <si>
    <r>
      <t xml:space="preserve">Багатопрофільна стаціонарна медична допомога населенню
</t>
    </r>
    <r>
      <rPr>
        <i/>
        <sz val="14"/>
        <color theme="1"/>
        <rFont val="Times New Roman"/>
        <family val="1"/>
        <charset val="204"/>
      </rPr>
      <t>КНП "Чорноморська лікарня" - поточний ремонт коридорів з 1 по 7 поверхи (стіни навколо ліфтів) поліклініки за адресою: Одеський район, Одеської області. М.Чорноморськ, вул.1 Травня, 1</t>
    </r>
  </si>
  <si>
    <t>1.5</t>
  </si>
  <si>
    <r>
      <t xml:space="preserve">Заходи із запобігання та ліквідації надзвичайних ситуацій та наслідків стихійного лиха
</t>
    </r>
    <r>
      <rPr>
        <i/>
        <sz val="14"/>
        <color theme="1"/>
        <rFont val="Times New Roman"/>
        <family val="1"/>
        <charset val="204"/>
      </rPr>
      <t>КНП "Чорноморська лікарня" - поточний ремонт зовнішніх вентиляційних шахт захисної споруди цивільного захисту (сховища) будівлі поліклініки за адресою: Одеський район, Одеської області. м.Чорноморськ, вул.1 Травня, 1</t>
    </r>
  </si>
  <si>
    <r>
      <rPr>
        <b/>
        <i/>
        <sz val="14"/>
        <color theme="1"/>
        <rFont val="Times New Roman"/>
        <family val="1"/>
        <charset val="204"/>
      </rPr>
      <t>КП "Чорноморськводоканал"</t>
    </r>
    <r>
      <rPr>
        <i/>
        <sz val="14"/>
        <color theme="1"/>
        <rFont val="Times New Roman"/>
        <family val="1"/>
        <charset val="204"/>
      </rPr>
      <t xml:space="preserve"> - видатки з благоустрою - придбання техніки з обслуговування об'єктів благоустрою - фонтанів</t>
    </r>
  </si>
  <si>
    <r>
      <rPr>
        <b/>
        <i/>
        <sz val="14"/>
        <color theme="1"/>
        <rFont val="Times New Roman"/>
        <family val="1"/>
        <charset val="204"/>
      </rPr>
      <t xml:space="preserve">КП "Чорноморськводоканал" </t>
    </r>
    <r>
      <rPr>
        <i/>
        <sz val="14"/>
        <color theme="1"/>
        <rFont val="Times New Roman"/>
        <family val="1"/>
        <charset val="204"/>
      </rPr>
      <t>- зменшення видатків на оренду генераторів (економія коштів)</t>
    </r>
  </si>
  <si>
    <r>
      <t xml:space="preserve">Надання позашкільної освіти закладами позашкільної освіти, заходи із позашкільної роботи з дітьми </t>
    </r>
    <r>
      <rPr>
        <i/>
        <sz val="14"/>
        <color theme="1"/>
        <rFont val="Times New Roman"/>
        <family val="1"/>
        <charset val="204"/>
      </rPr>
      <t>- забезпечення участі команди стадіону "Шкільний" у ІІ турі Чемпіонату України з футзалу</t>
    </r>
  </si>
  <si>
    <r>
      <t xml:space="preserve">Інша діяльність у сфері державного управління - </t>
    </r>
    <r>
      <rPr>
        <i/>
        <sz val="14"/>
        <color theme="1"/>
        <rFont val="Times New Roman"/>
        <family val="1"/>
        <charset val="204"/>
      </rPr>
      <t>оплата інформаційних пос</t>
    </r>
    <r>
      <rPr>
        <sz val="14"/>
        <color theme="1"/>
        <rFont val="Times New Roman"/>
        <family val="1"/>
        <charset val="204"/>
      </rPr>
      <t>луг</t>
    </r>
  </si>
  <si>
    <r>
      <t>Надання загальної середньої освіти закладами загальної середньої освіти за рахунок коштів місцевого бюджету -</t>
    </r>
    <r>
      <rPr>
        <i/>
        <sz val="14"/>
        <color theme="1"/>
        <rFont val="Times New Roman"/>
        <family val="1"/>
        <charset val="204"/>
      </rPr>
      <t xml:space="preserve"> програмне забезпечення шкільного контенту Країна мрій 3 та 4 класів (47 комплектів)</t>
    </r>
  </si>
  <si>
    <r>
      <t xml:space="preserve">Надання дошкільної освіти </t>
    </r>
    <r>
      <rPr>
        <i/>
        <sz val="14"/>
        <color theme="1"/>
        <rFont val="Times New Roman"/>
        <family val="1"/>
        <charset val="204"/>
      </rPr>
      <t>(зменшення видатків на продукти харчування (економія коштів))</t>
    </r>
  </si>
  <si>
    <t>Пропозиції  щодо уточнення бюджету за видатками  (проєкт березень)</t>
  </si>
  <si>
    <t>Додаток до Подання</t>
  </si>
  <si>
    <t>4.</t>
  </si>
  <si>
    <t>4.1</t>
  </si>
  <si>
    <t>7310</t>
  </si>
  <si>
    <t>Будівництво об'єктів житлово-комунального господарства</t>
  </si>
  <si>
    <t>Управління освіти</t>
  </si>
  <si>
    <r>
      <t>КП "Чорноморськтеплоенерго"</t>
    </r>
    <r>
      <rPr>
        <i/>
        <sz val="14"/>
        <color theme="1"/>
        <rFont val="Times New Roman"/>
        <family val="1"/>
        <charset val="204"/>
      </rPr>
      <t xml:space="preserve"> - Будівництво будівлі з улуштуванням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</si>
</sst>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73">
    <xf numFmtId="0" fontId="0" fillId="0" borderId="0" xfId="0"/>
    <xf numFmtId="0" fontId="1" fillId="2" borderId="0" xfId="0" applyFont="1" applyFill="1"/>
    <xf numFmtId="0" fontId="2" fillId="2" borderId="0" xfId="0" applyFont="1" applyFill="1"/>
    <xf numFmtId="4" fontId="10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vertical="center"/>
    </xf>
    <xf numFmtId="0" fontId="10" fillId="2" borderId="1" xfId="0" quotePrefix="1" applyFont="1" applyFill="1" applyBorder="1" applyAlignment="1">
      <alignment vertical="center" wrapText="1"/>
    </xf>
    <xf numFmtId="0" fontId="10" fillId="2" borderId="0" xfId="0" applyFont="1" applyFill="1"/>
    <xf numFmtId="49" fontId="11" fillId="2" borderId="1" xfId="0" applyNumberFormat="1" applyFont="1" applyFill="1" applyBorder="1" applyAlignment="1">
      <alignment vertical="center"/>
    </xf>
    <xf numFmtId="0" fontId="11" fillId="2" borderId="1" xfId="0" quotePrefix="1" applyFont="1" applyFill="1" applyBorder="1" applyAlignment="1">
      <alignment vertical="center" wrapText="1"/>
    </xf>
    <xf numFmtId="0" fontId="11" fillId="2" borderId="0" xfId="0" applyFont="1" applyFill="1"/>
    <xf numFmtId="49" fontId="9" fillId="2" borderId="1" xfId="0" applyNumberFormat="1" applyFont="1" applyFill="1" applyBorder="1" applyAlignment="1">
      <alignment vertical="center"/>
    </xf>
    <xf numFmtId="0" fontId="9" fillId="2" borderId="0" xfId="0" applyFont="1" applyFill="1"/>
    <xf numFmtId="49" fontId="1" fillId="2" borderId="0" xfId="0" applyNumberFormat="1" applyFont="1" applyFill="1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49" fontId="8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/>
    <xf numFmtId="0" fontId="12" fillId="2" borderId="0" xfId="0" applyFont="1" applyFill="1"/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4" fontId="2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wrapText="1"/>
    </xf>
    <xf numFmtId="0" fontId="10" fillId="2" borderId="0" xfId="0" applyFont="1" applyFill="1" applyAlignment="1">
      <alignment wrapText="1"/>
    </xf>
    <xf numFmtId="0" fontId="11" fillId="2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12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8" fillId="2" borderId="0" xfId="0" applyFont="1" applyFill="1" applyAlignment="1">
      <alignment horizontal="left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10" fillId="2" borderId="1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wrapText="1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/>
    </xf>
    <xf numFmtId="0" fontId="10" fillId="2" borderId="1" xfId="0" quotePrefix="1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vertical="center"/>
    </xf>
    <xf numFmtId="0" fontId="10" fillId="2" borderId="1" xfId="0" quotePrefix="1" applyFont="1" applyFill="1" applyBorder="1" applyAlignment="1">
      <alignment vertical="center" wrapText="1"/>
    </xf>
    <xf numFmtId="0" fontId="10" fillId="2" borderId="0" xfId="0" applyFont="1" applyFill="1"/>
    <xf numFmtId="49" fontId="9" fillId="2" borderId="1" xfId="0" applyNumberFormat="1" applyFont="1" applyFill="1" applyBorder="1" applyAlignment="1">
      <alignment vertical="center"/>
    </xf>
    <xf numFmtId="0" fontId="9" fillId="2" borderId="0" xfId="0" applyFont="1" applyFill="1"/>
    <xf numFmtId="4" fontId="8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49" fontId="12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horizontal="center" vertical="center"/>
    </xf>
    <xf numFmtId="0" fontId="13" fillId="2" borderId="1" xfId="0" quotePrefix="1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</cellXfs>
  <cellStyles count="11">
    <cellStyle name="Обычны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BreakPreview" zoomScale="58" zoomScaleNormal="100" zoomScaleSheetLayoutView="58" workbookViewId="0">
      <pane xSplit="3" ySplit="4" topLeftCell="D17" activePane="bottomRight" state="frozen"/>
      <selection pane="topRight" activeCell="C1" sqref="C1"/>
      <selection pane="bottomLeft" activeCell="A7" sqref="A7"/>
      <selection pane="bottomRight" activeCell="C25" sqref="C25"/>
    </sheetView>
  </sheetViews>
  <sheetFormatPr defaultColWidth="8.88671875" defaultRowHeight="15.6"/>
  <cols>
    <col min="1" max="1" width="5.6640625" style="13" customWidth="1"/>
    <col min="2" max="2" width="11" style="13" customWidth="1"/>
    <col min="3" max="3" width="85" style="14" customWidth="1"/>
    <col min="4" max="4" width="20.5546875" style="15" customWidth="1"/>
    <col min="5" max="5" width="19.44140625" style="15" customWidth="1"/>
    <col min="6" max="6" width="23.44140625" style="15" customWidth="1"/>
    <col min="7" max="7" width="17.6640625" style="15" customWidth="1"/>
    <col min="8" max="8" width="19.5546875" style="15" customWidth="1"/>
    <col min="9" max="9" width="24.109375" style="14" customWidth="1"/>
    <col min="10" max="16384" width="8.88671875" style="1"/>
  </cols>
  <sheetData>
    <row r="1" spans="1:10" ht="15.6" customHeight="1">
      <c r="G1" s="15" t="s">
        <v>53</v>
      </c>
    </row>
    <row r="2" spans="1:10" ht="20.399999999999999">
      <c r="A2" s="64" t="s">
        <v>52</v>
      </c>
      <c r="B2" s="64"/>
      <c r="C2" s="64"/>
      <c r="D2" s="64"/>
      <c r="E2" s="64"/>
      <c r="F2" s="64"/>
      <c r="G2" s="64"/>
      <c r="H2" s="64"/>
    </row>
    <row r="3" spans="1:10">
      <c r="A3" s="16"/>
      <c r="B3" s="16"/>
      <c r="C3" s="16"/>
      <c r="D3" s="16"/>
      <c r="E3" s="28"/>
      <c r="F3" s="28"/>
      <c r="G3" s="28"/>
      <c r="H3" s="28"/>
    </row>
    <row r="4" spans="1:10" ht="46.95" customHeight="1">
      <c r="A4" s="71" t="s">
        <v>35</v>
      </c>
      <c r="B4" s="69" t="s">
        <v>36</v>
      </c>
      <c r="C4" s="67" t="s">
        <v>3</v>
      </c>
      <c r="D4" s="67" t="s">
        <v>14</v>
      </c>
      <c r="E4" s="65" t="s">
        <v>15</v>
      </c>
      <c r="F4" s="66"/>
      <c r="G4" s="65" t="s">
        <v>24</v>
      </c>
      <c r="H4" s="66"/>
    </row>
    <row r="5" spans="1:10" ht="32.4" customHeight="1">
      <c r="A5" s="72"/>
      <c r="B5" s="70"/>
      <c r="C5" s="68"/>
      <c r="D5" s="68"/>
      <c r="E5" s="17" t="s">
        <v>33</v>
      </c>
      <c r="F5" s="17" t="s">
        <v>34</v>
      </c>
      <c r="G5" s="17" t="s">
        <v>33</v>
      </c>
      <c r="H5" s="17" t="s">
        <v>34</v>
      </c>
    </row>
    <row r="6" spans="1:10" s="21" customFormat="1" ht="20.399999999999999">
      <c r="A6" s="18" t="s">
        <v>0</v>
      </c>
      <c r="B6" s="18"/>
      <c r="C6" s="19" t="s">
        <v>5</v>
      </c>
      <c r="D6" s="57">
        <f>D7+D8+D9+D10+D12</f>
        <v>398310</v>
      </c>
      <c r="E6" s="57">
        <f t="shared" ref="E6:H6" si="0">E7+E8+E9+E10+E12</f>
        <v>398310</v>
      </c>
      <c r="F6" s="57">
        <f t="shared" si="0"/>
        <v>0</v>
      </c>
      <c r="G6" s="57">
        <f t="shared" si="0"/>
        <v>360000</v>
      </c>
      <c r="H6" s="57">
        <f t="shared" si="0"/>
        <v>-360000</v>
      </c>
      <c r="I6" s="29"/>
      <c r="J6" s="36"/>
    </row>
    <row r="7" spans="1:10" s="41" customFormat="1" ht="106.5" customHeight="1">
      <c r="A7" s="37" t="s">
        <v>7</v>
      </c>
      <c r="B7" s="42" t="s">
        <v>30</v>
      </c>
      <c r="C7" s="53" t="s">
        <v>39</v>
      </c>
      <c r="D7" s="50">
        <f>E7+F7+G7+H7</f>
        <v>-10000</v>
      </c>
      <c r="E7" s="50"/>
      <c r="F7" s="50"/>
      <c r="G7" s="50">
        <v>-10000</v>
      </c>
      <c r="H7" s="50"/>
      <c r="I7" s="39"/>
      <c r="J7" s="40"/>
    </row>
    <row r="8" spans="1:10" s="41" customFormat="1" ht="58.5" customHeight="1">
      <c r="A8" s="37" t="s">
        <v>13</v>
      </c>
      <c r="B8" s="42" t="s">
        <v>41</v>
      </c>
      <c r="C8" s="53" t="s">
        <v>40</v>
      </c>
      <c r="D8" s="50">
        <f t="shared" ref="D8:D9" si="1">E8+F8+G8+H8</f>
        <v>10000</v>
      </c>
      <c r="E8" s="50"/>
      <c r="F8" s="50"/>
      <c r="G8" s="50">
        <v>10000</v>
      </c>
      <c r="H8" s="50"/>
      <c r="I8" s="39"/>
      <c r="J8" s="40"/>
    </row>
    <row r="9" spans="1:10" s="41" customFormat="1" ht="80.25" customHeight="1">
      <c r="A9" s="37" t="s">
        <v>22</v>
      </c>
      <c r="B9" s="42" t="s">
        <v>32</v>
      </c>
      <c r="C9" s="49" t="s">
        <v>43</v>
      </c>
      <c r="D9" s="50">
        <f t="shared" si="1"/>
        <v>199310</v>
      </c>
      <c r="E9" s="50">
        <v>199310</v>
      </c>
      <c r="F9" s="50"/>
      <c r="G9" s="50"/>
      <c r="H9" s="50"/>
      <c r="I9" s="39"/>
      <c r="J9" s="40"/>
    </row>
    <row r="10" spans="1:10" s="41" customFormat="1" ht="18">
      <c r="A10" s="37" t="s">
        <v>23</v>
      </c>
      <c r="B10" s="42" t="s">
        <v>27</v>
      </c>
      <c r="C10" s="38" t="s">
        <v>28</v>
      </c>
      <c r="D10" s="3">
        <f t="shared" ref="D10:D25" si="2">SUM(E10:H10)</f>
        <v>0</v>
      </c>
      <c r="E10" s="3">
        <f>E11</f>
        <v>0</v>
      </c>
      <c r="F10" s="50">
        <f>F11</f>
        <v>0</v>
      </c>
      <c r="G10" s="3">
        <f t="shared" ref="G10:H10" si="3">G11</f>
        <v>360000</v>
      </c>
      <c r="H10" s="50">
        <f t="shared" si="3"/>
        <v>-360000</v>
      </c>
      <c r="I10" s="39"/>
      <c r="J10" s="40"/>
    </row>
    <row r="11" spans="1:10" s="48" customFormat="1" ht="122.25" customHeight="1">
      <c r="A11" s="43"/>
      <c r="B11" s="44"/>
      <c r="C11" s="45" t="s">
        <v>42</v>
      </c>
      <c r="D11" s="3">
        <f t="shared" si="2"/>
        <v>0</v>
      </c>
      <c r="E11" s="4"/>
      <c r="F11" s="51"/>
      <c r="G11" s="4">
        <v>360000</v>
      </c>
      <c r="H11" s="51">
        <v>-360000</v>
      </c>
      <c r="I11" s="46"/>
      <c r="J11" s="47"/>
    </row>
    <row r="12" spans="1:10" s="41" customFormat="1" ht="124.5" customHeight="1">
      <c r="A12" s="37" t="s">
        <v>44</v>
      </c>
      <c r="B12" s="42" t="s">
        <v>19</v>
      </c>
      <c r="C12" s="49" t="s">
        <v>45</v>
      </c>
      <c r="D12" s="50">
        <f t="shared" si="2"/>
        <v>199000</v>
      </c>
      <c r="E12" s="50">
        <v>199000</v>
      </c>
      <c r="F12" s="50"/>
      <c r="G12" s="50"/>
      <c r="H12" s="50"/>
      <c r="I12" s="39"/>
      <c r="J12" s="40"/>
    </row>
    <row r="13" spans="1:10" s="21" customFormat="1" ht="20.399999999999999">
      <c r="A13" s="18" t="s">
        <v>1</v>
      </c>
      <c r="B13" s="18"/>
      <c r="C13" s="19" t="s">
        <v>58</v>
      </c>
      <c r="D13" s="57">
        <f t="shared" si="2"/>
        <v>0</v>
      </c>
      <c r="E13" s="57">
        <f>E14+E15+E16+E17</f>
        <v>0</v>
      </c>
      <c r="F13" s="57">
        <f t="shared" ref="F13:H13" si="4">F14+F15+F16+F17</f>
        <v>0</v>
      </c>
      <c r="G13" s="57">
        <f t="shared" si="4"/>
        <v>0</v>
      </c>
      <c r="H13" s="57">
        <f t="shared" si="4"/>
        <v>0</v>
      </c>
      <c r="I13" s="29"/>
    </row>
    <row r="14" spans="1:10" s="54" customFormat="1" ht="36">
      <c r="A14" s="52" t="s">
        <v>6</v>
      </c>
      <c r="B14" s="52" t="s">
        <v>29</v>
      </c>
      <c r="C14" s="38" t="s">
        <v>49</v>
      </c>
      <c r="D14" s="50">
        <f t="shared" si="2"/>
        <v>36469</v>
      </c>
      <c r="E14" s="50"/>
      <c r="F14" s="50"/>
      <c r="G14" s="50">
        <v>36469</v>
      </c>
      <c r="H14" s="50"/>
      <c r="I14" s="58"/>
    </row>
    <row r="15" spans="1:10" s="54" customFormat="1" ht="49.5" customHeight="1">
      <c r="A15" s="52" t="s">
        <v>11</v>
      </c>
      <c r="B15" s="52" t="s">
        <v>25</v>
      </c>
      <c r="C15" s="53" t="s">
        <v>51</v>
      </c>
      <c r="D15" s="50">
        <f t="shared" si="2"/>
        <v>-1961369</v>
      </c>
      <c r="E15" s="50"/>
      <c r="F15" s="50"/>
      <c r="G15" s="50">
        <v>-1961369</v>
      </c>
      <c r="H15" s="50"/>
      <c r="I15" s="58"/>
    </row>
    <row r="16" spans="1:10" s="54" customFormat="1" ht="87.75" customHeight="1">
      <c r="A16" s="52" t="s">
        <v>12</v>
      </c>
      <c r="B16" s="52" t="s">
        <v>10</v>
      </c>
      <c r="C16" s="53" t="s">
        <v>50</v>
      </c>
      <c r="D16" s="50">
        <f t="shared" si="2"/>
        <v>1877650</v>
      </c>
      <c r="E16" s="50"/>
      <c r="F16" s="50"/>
      <c r="G16" s="50">
        <v>1877650</v>
      </c>
      <c r="H16" s="50"/>
      <c r="I16" s="58"/>
    </row>
    <row r="17" spans="1:9" s="54" customFormat="1" ht="65.25" customHeight="1">
      <c r="A17" s="52" t="s">
        <v>21</v>
      </c>
      <c r="B17" s="52" t="s">
        <v>26</v>
      </c>
      <c r="C17" s="53" t="s">
        <v>48</v>
      </c>
      <c r="D17" s="50">
        <f t="shared" si="2"/>
        <v>47250</v>
      </c>
      <c r="E17" s="50"/>
      <c r="F17" s="50"/>
      <c r="G17" s="50">
        <v>47250</v>
      </c>
      <c r="H17" s="50"/>
      <c r="I17" s="58"/>
    </row>
    <row r="18" spans="1:9" s="24" customFormat="1" ht="20.399999999999999">
      <c r="A18" s="18" t="s">
        <v>8</v>
      </c>
      <c r="B18" s="22"/>
      <c r="C18" s="23" t="s">
        <v>2</v>
      </c>
      <c r="D18" s="20">
        <f t="shared" si="2"/>
        <v>0</v>
      </c>
      <c r="E18" s="20">
        <f>E19+E21</f>
        <v>0</v>
      </c>
      <c r="F18" s="57">
        <f t="shared" ref="F18:H18" si="5">F19+F21</f>
        <v>0</v>
      </c>
      <c r="G18" s="57">
        <f t="shared" si="5"/>
        <v>-100800</v>
      </c>
      <c r="H18" s="57">
        <f t="shared" si="5"/>
        <v>100800</v>
      </c>
      <c r="I18" s="32"/>
    </row>
    <row r="19" spans="1:9" s="7" customFormat="1" ht="18">
      <c r="A19" s="5" t="s">
        <v>16</v>
      </c>
      <c r="B19" s="5" t="s">
        <v>9</v>
      </c>
      <c r="C19" s="6" t="s">
        <v>18</v>
      </c>
      <c r="D19" s="3">
        <f t="shared" si="2"/>
        <v>100800</v>
      </c>
      <c r="E19" s="3">
        <f>E20</f>
        <v>0</v>
      </c>
      <c r="F19" s="50">
        <f>F20</f>
        <v>0</v>
      </c>
      <c r="G19" s="3">
        <f t="shared" ref="G19:H19" si="6">G20</f>
        <v>0</v>
      </c>
      <c r="H19" s="50">
        <f t="shared" si="6"/>
        <v>100800</v>
      </c>
      <c r="I19" s="30"/>
    </row>
    <row r="20" spans="1:9" s="10" customFormat="1" ht="75" customHeight="1">
      <c r="A20" s="8"/>
      <c r="B20" s="8"/>
      <c r="C20" s="9" t="s">
        <v>46</v>
      </c>
      <c r="D20" s="4">
        <f t="shared" si="2"/>
        <v>100800</v>
      </c>
      <c r="E20" s="4"/>
      <c r="F20" s="51"/>
      <c r="G20" s="4"/>
      <c r="H20" s="51">
        <v>100800</v>
      </c>
      <c r="I20" s="31"/>
    </row>
    <row r="21" spans="1:9" s="7" customFormat="1" ht="42" customHeight="1">
      <c r="A21" s="5" t="s">
        <v>17</v>
      </c>
      <c r="B21" s="5" t="s">
        <v>19</v>
      </c>
      <c r="C21" s="6" t="s">
        <v>20</v>
      </c>
      <c r="D21" s="3">
        <f t="shared" si="2"/>
        <v>-100800</v>
      </c>
      <c r="E21" s="3">
        <f>E22</f>
        <v>0</v>
      </c>
      <c r="F21" s="50">
        <f t="shared" ref="F21:H21" si="7">F22</f>
        <v>0</v>
      </c>
      <c r="G21" s="50">
        <f t="shared" si="7"/>
        <v>-100800</v>
      </c>
      <c r="H21" s="50">
        <f t="shared" si="7"/>
        <v>0</v>
      </c>
      <c r="I21" s="30"/>
    </row>
    <row r="22" spans="1:9" s="12" customFormat="1" ht="48.75" customHeight="1">
      <c r="A22" s="11"/>
      <c r="B22" s="11"/>
      <c r="C22" s="63" t="s">
        <v>47</v>
      </c>
      <c r="D22" s="51">
        <f t="shared" si="2"/>
        <v>-100800</v>
      </c>
      <c r="E22" s="51"/>
      <c r="F22" s="51"/>
      <c r="G22" s="51">
        <v>-100800</v>
      </c>
      <c r="H22" s="51"/>
      <c r="I22" s="33"/>
    </row>
    <row r="23" spans="1:9" s="24" customFormat="1" ht="20.399999999999999">
      <c r="A23" s="22" t="s">
        <v>54</v>
      </c>
      <c r="B23" s="22"/>
      <c r="C23" s="23" t="s">
        <v>31</v>
      </c>
      <c r="D23" s="20">
        <f t="shared" si="2"/>
        <v>1900000</v>
      </c>
      <c r="E23" s="20">
        <f>E24</f>
        <v>0</v>
      </c>
      <c r="F23" s="57">
        <f t="shared" ref="F23:H23" si="8">F24</f>
        <v>1900000</v>
      </c>
      <c r="G23" s="57">
        <f t="shared" si="8"/>
        <v>0</v>
      </c>
      <c r="H23" s="57">
        <f t="shared" si="8"/>
        <v>0</v>
      </c>
      <c r="I23" s="32"/>
    </row>
    <row r="24" spans="1:9" s="7" customFormat="1" ht="26.25" customHeight="1">
      <c r="A24" s="5" t="s">
        <v>55</v>
      </c>
      <c r="B24" s="52" t="s">
        <v>56</v>
      </c>
      <c r="C24" s="53" t="s">
        <v>57</v>
      </c>
      <c r="D24" s="3">
        <f t="shared" si="2"/>
        <v>1900000</v>
      </c>
      <c r="E24" s="3">
        <f>E25</f>
        <v>0</v>
      </c>
      <c r="F24" s="50">
        <f t="shared" ref="F24:H24" si="9">F25</f>
        <v>1900000</v>
      </c>
      <c r="G24" s="50">
        <f t="shared" si="9"/>
        <v>0</v>
      </c>
      <c r="H24" s="50">
        <f t="shared" si="9"/>
        <v>0</v>
      </c>
      <c r="I24" s="30"/>
    </row>
    <row r="25" spans="1:9" s="56" customFormat="1" ht="123.75" customHeight="1">
      <c r="A25" s="55"/>
      <c r="B25" s="55"/>
      <c r="C25" s="63" t="s">
        <v>59</v>
      </c>
      <c r="D25" s="51">
        <f t="shared" si="2"/>
        <v>1900000</v>
      </c>
      <c r="E25" s="51"/>
      <c r="F25" s="51">
        <v>1900000</v>
      </c>
      <c r="G25" s="51"/>
      <c r="H25" s="51"/>
      <c r="I25" s="59"/>
    </row>
    <row r="26" spans="1:9" s="25" customFormat="1" ht="21">
      <c r="A26" s="22"/>
      <c r="B26" s="22"/>
      <c r="C26" s="23" t="s">
        <v>4</v>
      </c>
      <c r="D26" s="20">
        <f>D6+D13+D18+D23</f>
        <v>2298310</v>
      </c>
      <c r="E26" s="57">
        <f t="shared" ref="E26:H26" si="10">E6+E13+E18+E23</f>
        <v>398310</v>
      </c>
      <c r="F26" s="57">
        <f t="shared" si="10"/>
        <v>1900000</v>
      </c>
      <c r="G26" s="57">
        <f t="shared" si="10"/>
        <v>259200</v>
      </c>
      <c r="H26" s="57">
        <f t="shared" si="10"/>
        <v>-259200</v>
      </c>
      <c r="I26" s="34"/>
    </row>
    <row r="27" spans="1:9" s="2" customFormat="1">
      <c r="A27" s="26"/>
      <c r="B27" s="26"/>
      <c r="C27" s="26"/>
      <c r="D27" s="27"/>
      <c r="E27" s="27"/>
      <c r="F27" s="27"/>
      <c r="G27" s="27"/>
      <c r="H27" s="27"/>
      <c r="I27" s="35"/>
    </row>
    <row r="28" spans="1:9" s="25" customFormat="1" ht="21">
      <c r="A28" s="60"/>
      <c r="B28" s="60"/>
      <c r="C28" s="61" t="s">
        <v>37</v>
      </c>
      <c r="D28" s="62"/>
      <c r="E28" s="62"/>
      <c r="F28" s="62" t="s">
        <v>38</v>
      </c>
      <c r="G28" s="62"/>
      <c r="H28" s="62"/>
      <c r="I28" s="34"/>
    </row>
  </sheetData>
  <mergeCells count="7">
    <mergeCell ref="A2:H2"/>
    <mergeCell ref="G4:H4"/>
    <mergeCell ref="D4:D5"/>
    <mergeCell ref="C4:C5"/>
    <mergeCell ref="B4:B5"/>
    <mergeCell ref="A4:A5"/>
    <mergeCell ref="E4:F4"/>
  </mergeCells>
  <pageMargins left="0.31496062992125984" right="0.31496062992125984" top="0.11811023622047245" bottom="0.11811023622047245" header="0.31496062992125984" footer="0.31496062992125984"/>
  <pageSetup paperSize="9" scale="4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Зведені пропозиції на уточнення</vt:lpstr>
      <vt:lpstr>'Зведені пропозиції на уточнення'!Заголовки_для_печати</vt:lpstr>
      <vt:lpstr>'Зведені пропозиції на уточнення'!Область_печати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2023-03-28T05:57:54Z</cp:lastPrinted>
  <dcterms:created xsi:type="dcterms:W3CDTF">2021-05-14T07:29:19Z</dcterms:created>
  <dcterms:modified xsi:type="dcterms:W3CDTF">2023-03-28T06:29:33Z</dcterms:modified>
</cp:coreProperties>
</file>