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0 сесія 29.03.2023\№356 Зміни до бюджету\"/>
    </mc:Choice>
  </mc:AlternateContent>
  <xr:revisionPtr revIDLastSave="0" documentId="13_ncr:1_{33140857-9448-4D9A-930D-15CF1CB92AA1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Лист1" sheetId="13" state="hidden" r:id="rId1"/>
    <sheet name="2023" sheetId="19" r:id="rId2"/>
  </sheets>
  <definedNames>
    <definedName name="_xlnm.Print_Titles" localSheetId="1">'2023'!$16:$18</definedName>
    <definedName name="_xlnm.Print_Area" localSheetId="1">'2023'!$A$1:$M$182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3" i="19" l="1"/>
  <c r="L63" i="19"/>
  <c r="L162" i="19" l="1"/>
  <c r="K166" i="19"/>
  <c r="K162" i="19" s="1"/>
  <c r="I166" i="19"/>
  <c r="J147" i="19"/>
  <c r="I147" i="19"/>
  <c r="J127" i="19"/>
  <c r="I127" i="19"/>
  <c r="K85" i="19"/>
  <c r="L85" i="19"/>
  <c r="J85" i="19"/>
  <c r="I85" i="19"/>
  <c r="J21" i="19" l="1"/>
  <c r="J20" i="19" s="1"/>
  <c r="I21" i="19"/>
  <c r="I20" i="19" s="1"/>
  <c r="K147" i="19" l="1"/>
  <c r="K82" i="19" s="1"/>
  <c r="L147" i="19"/>
  <c r="L82" i="19" s="1"/>
  <c r="M147" i="19"/>
  <c r="I88" i="19" l="1"/>
  <c r="I77" i="19"/>
  <c r="J177" i="19" l="1"/>
  <c r="J176" i="19" s="1"/>
  <c r="J175" i="19" s="1"/>
  <c r="I177" i="19"/>
  <c r="I176" i="19" s="1"/>
  <c r="I175" i="19" s="1"/>
  <c r="J172" i="19"/>
  <c r="J171" i="19" s="1"/>
  <c r="I172" i="19"/>
  <c r="I171" i="19" s="1"/>
  <c r="K81" i="19" l="1"/>
  <c r="L81" i="19"/>
  <c r="J164" i="19"/>
  <c r="J163" i="19"/>
  <c r="J162" i="19" s="1"/>
  <c r="I164" i="19"/>
  <c r="I163" i="19"/>
  <c r="I162" i="19" s="1"/>
  <c r="J154" i="19"/>
  <c r="J153" i="19" s="1"/>
  <c r="I154" i="19"/>
  <c r="I153" i="19" s="1"/>
  <c r="J134" i="19" l="1"/>
  <c r="I134" i="19"/>
  <c r="J131" i="19"/>
  <c r="I131" i="19"/>
  <c r="I82" i="19" s="1"/>
  <c r="O82" i="19" l="1"/>
  <c r="J88" i="19"/>
  <c r="J77" i="19"/>
  <c r="J82" i="19" l="1"/>
  <c r="J81" i="19" s="1"/>
  <c r="I81" i="19"/>
  <c r="J75" i="19"/>
  <c r="J74" i="19" s="1"/>
  <c r="I75" i="19"/>
  <c r="I74" i="19" s="1"/>
  <c r="J70" i="19" l="1"/>
  <c r="I70" i="19"/>
  <c r="J68" i="19"/>
  <c r="J63" i="19" s="1"/>
  <c r="I68" i="19"/>
  <c r="I63" i="19" s="1"/>
  <c r="J60" i="19" l="1"/>
  <c r="J59" i="19" s="1"/>
  <c r="I60" i="19"/>
  <c r="I59" i="19" s="1"/>
  <c r="J50" i="19"/>
  <c r="J44" i="19" s="1"/>
  <c r="J42" i="19" s="1"/>
  <c r="J41" i="19" s="1"/>
  <c r="I50" i="19"/>
  <c r="I44" i="19" s="1"/>
  <c r="I42" i="19" s="1"/>
  <c r="J39" i="19" l="1"/>
  <c r="J38" i="19" s="1"/>
  <c r="K39" i="19"/>
  <c r="K38" i="19" s="1"/>
  <c r="L39" i="19"/>
  <c r="L38" i="19" s="1"/>
  <c r="I39" i="19"/>
  <c r="I38" i="19" s="1"/>
  <c r="J35" i="19"/>
  <c r="J34" i="19" s="1"/>
  <c r="K35" i="19"/>
  <c r="K34" i="19" s="1"/>
  <c r="L35" i="19"/>
  <c r="L34" i="19" s="1"/>
  <c r="I35" i="19"/>
  <c r="I34" i="19" s="1"/>
  <c r="J29" i="19"/>
  <c r="J28" i="19" s="1"/>
  <c r="K29" i="19"/>
  <c r="K28" i="19" s="1"/>
  <c r="L29" i="19"/>
  <c r="L28" i="19" s="1"/>
  <c r="I29" i="19"/>
  <c r="I28" i="19" s="1"/>
  <c r="J26" i="19"/>
  <c r="J25" i="19" s="1"/>
  <c r="K26" i="19"/>
  <c r="K25" i="19" s="1"/>
  <c r="L26" i="19"/>
  <c r="L25" i="19" s="1"/>
  <c r="I26" i="19"/>
  <c r="I25" i="19" s="1"/>
  <c r="K20" i="19"/>
  <c r="K19" i="19" s="1"/>
  <c r="L20" i="19"/>
  <c r="L19" i="19" s="1"/>
  <c r="I41" i="19" l="1"/>
  <c r="O42" i="19"/>
  <c r="K180" i="19"/>
  <c r="L180" i="19"/>
  <c r="J19" i="19" l="1"/>
  <c r="J180" i="19" s="1"/>
  <c r="I19" i="19"/>
  <c r="I180" i="19" s="1"/>
</calcChain>
</file>

<file path=xl/sharedStrings.xml><?xml version="1.0" encoding="utf-8"?>
<sst xmlns="http://schemas.openxmlformats.org/spreadsheetml/2006/main" count="357" uniqueCount="253">
  <si>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</si>
  <si>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</si>
  <si>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</si>
  <si>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</si>
  <si>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</si>
  <si>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</si>
  <si>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</si>
  <si>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</si>
  <si>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</si>
  <si>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</si>
  <si>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</si>
  <si>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</si>
  <si>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</si>
  <si>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</si>
  <si>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</si>
  <si>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</si>
  <si>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Начальник фінансового управління</t>
  </si>
  <si>
    <t>Ольга ЯКОВЕНКО</t>
  </si>
  <si>
    <t>Найменування об'єкта будівництва/вид будівельних робіт, у тому числі проектні роботи</t>
  </si>
  <si>
    <t xml:space="preserve">Розподіл коштів бюджету розвитку у складі бюджету Чорноморської міської територіальної громади  на 2023 рік </t>
  </si>
  <si>
    <t>0200000</t>
  </si>
  <si>
    <t>0210000</t>
  </si>
  <si>
    <t>Виконавчий комітет Чорноморської  міської ради  Одеського району Одеської області</t>
  </si>
  <si>
    <t>"Додаток 6</t>
  </si>
  <si>
    <t>від 20.12.2022  № 284 - VIII"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</si>
  <si>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</si>
  <si>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</si>
  <si>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</si>
  <si>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</si>
  <si>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Капітальні видатки разом, в т.ч.:</t>
  </si>
  <si>
    <t>0212010</t>
  </si>
  <si>
    <t>2010</t>
  </si>
  <si>
    <t>0731</t>
  </si>
  <si>
    <t>Багатопрофільна стаціонарна медична допомога населенню</t>
  </si>
  <si>
    <t>Капітальний ремонт приміщень поліклініки (приміщень санвузлів 1-7 поверхів №№ 121-124; 248-251; 338-341; 373-376; 404-407; 441-444; 490-493) КНП "Чорноморська лікарня" Чорноморської міської ради Одеського району Одеської області за адресою: Одеська область, м.Чорноморськ, вул.1 Травня, 1, буд.літ.А</t>
  </si>
  <si>
    <t>0600000</t>
  </si>
  <si>
    <t/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</si>
  <si>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</si>
  <si>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</si>
  <si>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</si>
  <si>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</si>
  <si>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</si>
  <si>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9.2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</si>
  <si>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</si>
  <si>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</si>
  <si>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</si>
  <si>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</si>
  <si>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9.3</t>
  </si>
  <si>
    <t>Реконструкція "Система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загальноосвітньої школи за адресою: Одеська область, с.Малодолинське, вул.Зелена, 2"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</si>
  <si>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</si>
  <si>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</si>
  <si>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</si>
  <si>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</si>
  <si>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</si>
  <si>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</si>
  <si>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</si>
  <si>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</si>
  <si>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</si>
  <si>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</si>
  <si>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0813121</t>
  </si>
  <si>
    <t>3121</t>
  </si>
  <si>
    <t>1040</t>
  </si>
  <si>
    <t>Утримання та забезпечення діяльності центрів соціальних служб</t>
  </si>
  <si>
    <t>Капітальні видатки</t>
  </si>
  <si>
    <t>0816083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</si>
  <si>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</si>
  <si>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</si>
  <si>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</si>
  <si>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Вiддiл культури Чорноморської мiської ради Одеського району Одеської областi</t>
  </si>
  <si>
    <t>1010000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</si>
  <si>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</si>
  <si>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</si>
  <si>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</si>
  <si>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</si>
  <si>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</si>
  <si>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</si>
  <si>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</si>
  <si>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</si>
  <si>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1100000</t>
  </si>
  <si>
    <t>Вiддiл молодi та спорту Чорноморської мiської ради Одеського району Одеської областi</t>
  </si>
  <si>
    <t>1110000</t>
  </si>
  <si>
    <t>1110160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</si>
  <si>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</si>
  <si>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</si>
  <si>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</si>
  <si>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</si>
  <si>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Експлуатація та технічне обслуговування житлового фонду</t>
  </si>
  <si>
    <t>Міська цільова програма сприяння діяльності об'єднань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2023 -  2025 роки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</si>
  <si>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</si>
  <si>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</si>
  <si>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</si>
  <si>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</si>
  <si>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</si>
  <si>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</si>
  <si>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багатоквартирного будинку (ремонт вхідних груп) за адресою: м.Чорноморськ, проспект Миру, 43 (4п.)</t>
  </si>
  <si>
    <t>Капітальний ремонт багатоквартирного будинку (ремонт внутрішньобудинкових мереж) за адресою: м.Чорноморськ, вул. 1 Травня, 11</t>
  </si>
  <si>
    <t>Капітальний ремонт багатоквартирного будинку (ремонт вхідних груп) за адресою: м.Чорноморськ, вул.В.Шума, 13а</t>
  </si>
  <si>
    <t>Капітальний ремонт житлового фонду</t>
  </si>
  <si>
    <t>1216015</t>
  </si>
  <si>
    <t>6015</t>
  </si>
  <si>
    <t>0620</t>
  </si>
  <si>
    <t>Забезпечення надійної та безперебійної експлуатації ліфтів</t>
  </si>
  <si>
    <t>1216030</t>
  </si>
  <si>
    <t>6030</t>
  </si>
  <si>
    <t>Організація благоустрою населених пунктів</t>
  </si>
  <si>
    <t>Капітальний ремонт ліфту під'їзду № 1 житлового будинку за адресою: Одеська область, Одеський район, м.Чорноморськ, вул.Лазурна, 5 (ЖБК "Шанс")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</si>
  <si>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</si>
  <si>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 xml:space="preserve">Відновлення елементів благоустрою - капітальний ремонт "стежки здоров'я" на схилах парку Приморського у м.Чорноморськ Одеського району Одеської області </t>
  </si>
  <si>
    <t>Відновлення елементів благоустрою - капітальний ремонт прибудинкової території  за адресою: м.Чорноморськ, проспект Миру, 41-43</t>
  </si>
  <si>
    <t>Відновлення елементів благоустрою - капітальний ремонт  прибудинкової території багатоквартирного будинку за адресою: вул. 1 Травня, будинок 10,  м. Чорноморськ Одеського району Одеської області</t>
  </si>
  <si>
    <t>Відновлення елементів благоустрою - капітальний ремонт прибудинкової території  за адресою: м.Чорноморськ, вул.1 Травня, 13</t>
  </si>
  <si>
    <t>Реконструкція скверу за адресою: Одеська область, м.Чорноморськ, проспект Миру, 14. Коригування (з урахуванням технічного та авторського нагляду)</t>
  </si>
  <si>
    <t>Відновлення елементів благоустрою-капітальний ремонт спортивного майданчика "Екстрім-парк" в м.Чорноморськ Одеської області (за рахунок залишку коштів субвенції з місцевого бюджету на виконання інвестиційних проектів)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</si>
  <si>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</si>
  <si>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</t>
  </si>
  <si>
    <t>0443</t>
  </si>
  <si>
    <t>0470</t>
  </si>
  <si>
    <t>Заходи з енергозбереження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</si>
  <si>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</si>
  <si>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</si>
  <si>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</si>
  <si>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</si>
  <si>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</si>
  <si>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</si>
  <si>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Капітальний ремонт приміщень адміністративної будівлі виконавчого комітету Чорноморської міської ради Одеського району Одеської області за адресою: Одеська область, м.Чорноморськ, проспект Миру, 33</t>
  </si>
  <si>
    <t>1510160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</si>
  <si>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</t>
  </si>
  <si>
    <t>1516011</t>
  </si>
  <si>
    <t>6011</t>
  </si>
  <si>
    <t>Капітальний ремонт багатоквартирного будинку за адресою: м.Чорноморськ, вул.Данченка, 3б</t>
  </si>
  <si>
    <t>Капітальний ремонт багатоквартирного будинку за адресою: м.Чорноморськ, вул.Данченка, 3в</t>
  </si>
  <si>
    <t>Капітальний ремонт багатоквартирного будинку за адресою: м.Чорноморськ, вул.Данченка, 5а</t>
  </si>
  <si>
    <t>Капітальний ремонт багатоквартирного будинку за адресою: м.Чорноморськ, вул.Данченка, 12</t>
  </si>
  <si>
    <t>Капітальний ремонт покрівлі багатоквартирного будинку за адресою: м.Чорноморськ вул.Корабельна, 4б</t>
  </si>
  <si>
    <t>Капітальний ремонт багатоквартирного будинку за адресою: м.Чорноморськ, проспект Миру, 11</t>
  </si>
  <si>
    <t>Капітальний ремонт багатоквартирного будинку за адресою: м.Чорноморськ, проспект Миру, 12</t>
  </si>
  <si>
    <t>Капітальний ремонт багатоквартирного будинку за адресою: м.Чорноморськ, проспект Миру, 14а</t>
  </si>
  <si>
    <t>Капітальний ремонт багатоквартирного  будинку за адресою: м.Чорноморськ, проспект Миру, 16</t>
  </si>
  <si>
    <t>Капітальний ремонт багатоквартирного будинку (ремонт відмостки, оздоблювальні роботи по фасаду та ганку) за адресою: м.Чорноморськ, проспект Миру, 17</t>
  </si>
  <si>
    <t>Капітальний ремонт багатоквартирного  будинку (ремонт даху) за адресою: м.Чорноморськ, проспект Миру, 18</t>
  </si>
  <si>
    <t>Капітальний ремонт багатоквартирного будинку (ремонт внутрішньобудинкових мереж, вхідних груп) за адресою: м.Чорноморськ, проспект Миру, 24</t>
  </si>
  <si>
    <t>Капітальний ремонт багатоквартирного будинку (відновлення вхідних груп, встановлення внутрішніх дверей) за адресою: м.Чорноморськ, проспект Миру, 26 (три під'їзди)</t>
  </si>
  <si>
    <t>Капітальний ремонт багатоквартирного будинку (ремонт вимощення та ганку) за адресою: м. Чорноморськ, вулиця Олександрійська, 2</t>
  </si>
  <si>
    <t>Капітальний ремонт багатоквартирного будинку (ремонт внутрішньобудинкових мереж) за адресою: м.Чорноморськ, вул.Олександрійська, 10</t>
  </si>
  <si>
    <t>Капітальний ремонт багатоквартирного будинку (ремонт вимощення)  за адресою: м.Чорноморськ,   вул.Олександрійська,10</t>
  </si>
  <si>
    <t>Капітальний ремонт багатоквартирного будинку за адресою: м.Чорноморськ, вул. Паркова, 22</t>
  </si>
  <si>
    <t>Капітальний ремонт багатоквартирного будинку (ремонт внутрішньобудинкових мереж, фасаду) за адресою: м.Чорноморськ, вул.Парусна, 3</t>
  </si>
  <si>
    <t>Капітальний ремонт багатоквартирного будинку (ремонт вимощення) за адресою: м.Чорноморськ, вул.Парусна, 7</t>
  </si>
  <si>
    <t>Капітальний ремонт багатоквартирного будинку (ремонт внутрішньобудинкових мереж) за адресою: м.Чорноморськ, вул.Парусна, 7</t>
  </si>
  <si>
    <t>Капітальний ремонт багатоквартирного будинку (ремонт вимощення) за адресою: м.Чорноморськ, вул.Парусна, 9</t>
  </si>
  <si>
    <t>Капітальний ремонт електромереж та заміна ВРЩ в багатоквартирному  будинку за адресою: м.Чорноморськ,  вул.Праці, 3</t>
  </si>
  <si>
    <t>Капітальний ремонт багатоквартирного будинку (облаштування зовнішніх водовідводів від кондиціонерів та облаштування інвалідних пандусів) за адресою: м.Чорноморськ, вул.1 Травня, 2</t>
  </si>
  <si>
    <t>Капітальний ремонт багатоквартирного будинку (ремонт вимощення, цоколя) за адресою: м.Чорноморськ, вул.1 Травня, 7</t>
  </si>
  <si>
    <t>Капітальний ремонт багатоквартирного будинку (ремонт внутрішньобудинкових мереж, вхідних груп)  за адресою: вул. 1 Травня 17</t>
  </si>
  <si>
    <t>Капітальний ремонт багатоквартирного будинку (ремонт вхідних груп) за адресою: м.Чорноморськ, вул.В.Шума, 13</t>
  </si>
  <si>
    <t>Капітальний ремонт багатоквартирного будинку (ремонт вхідних груп, ремонт відмостки) за адресою: м.Чорноморськ, вул.В.Шума, 15</t>
  </si>
  <si>
    <t>Капітальний ремонт багатоквартирного будинку  (ремонт вхідних груп) за адресою: вул. В. Шума 17</t>
  </si>
  <si>
    <t>Капітальний ремонт багатоквартирного будинку (відновлення вхідних груп та заміна поштових скриньок) за адресою: м.Чорноморськ, вул.В.Шума, 17-А</t>
  </si>
  <si>
    <t>1516013</t>
  </si>
  <si>
    <t>6013</t>
  </si>
  <si>
    <t>Забезпечення діяльності водопровідно-каналізаційного господарства</t>
  </si>
  <si>
    <t>1516015</t>
  </si>
  <si>
    <t>Капітальний ремонт (заміна) ліфтів за адресою: м. Чорноморськ, пр.Миру, 28</t>
  </si>
  <si>
    <t>Капітальний ремонт (заміна) ліфтів за адресою: м. Чорноморськ, вул.Парусна, 16</t>
  </si>
  <si>
    <t>1516030</t>
  </si>
  <si>
    <t>Капітальний ремонт - відновлення елементів благоустрою пішохідної доріжки по вул.Лейтенанта Шмідта (на ділянці від вул.Паромна до будинку вул.Лейтенанта Шмідта 36) в с.Малодолинське, м.Чорноморськ Одеського району Одеської області</t>
  </si>
  <si>
    <t>Відновлення елементів благоустрою - капітальний ремонт прибудинкової території,  внутрішньоквартального проїзду за адресою: м.Чорноморськ, вул.Олександрійська, 4</t>
  </si>
  <si>
    <t>Відновлення елементів благоустрою - капітальний ремонт прибудинкової території з улаштуванням дитячого майданчику за адресою: м.Чорноморськ, вул.Олександрійська, 15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</si>
  <si>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вул.Олександрійська, 20</t>
  </si>
  <si>
    <t>Відновлення елементів благоустрою - капітальний ремонт  прибудинкової території за адресою: м.Чорноморськ, вул.Паркова, 20</t>
  </si>
  <si>
    <t>Відновлення елементів благоустрою - капітальний ремонт  прибудинкової території за адресою: м.Чорноморськ, вул.Парусна, 9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</si>
  <si>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вул.В.Шума, 19</t>
  </si>
  <si>
    <t>Відновлення елементів благоустрою - капітальний ремонт  внутрішньоквартальних проїздів (з улаштуванням паркувального карману) за адресою: м.Чорноморськ, вул.Шума, 19</t>
  </si>
  <si>
    <t>Капітальний ремонт - відновлення елементів благоустрою пішохідної доріжки по вул. Дмитра Горбунова в смт Олександрівка, м. Чорноморськ Одеського району Одеської області</t>
  </si>
  <si>
    <t>Капітальний ремонт - відновлення елементів благоустрою спортивного майданчика  з улаштуванням комплексу "Варкаут", розташованого за  адресою: вул. Центральна кут Інститутської в с. Бурлача Балка, м.Чорноморськ Одеського району Одеської області</t>
  </si>
  <si>
    <t>Відновлення елементів благоустрою - капітальний ремонт прибудинкової території за адресою: м.Чорноморськ, вул.Парусна, 18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</si>
  <si>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</t>
  </si>
  <si>
    <t>1517370</t>
  </si>
  <si>
    <t>7370</t>
  </si>
  <si>
    <t>0490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</si>
  <si>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</si>
  <si>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</si>
  <si>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Будівництво паркової зони біля головної КНС в м.Чорноморськ. Проектні роботи</t>
  </si>
  <si>
    <t>Будівництво автобусної зупинки на Чорноморськ біля АЗК Motto по вулиці Перемоги в м. Чорноморськ Одеського району Одеської області</t>
  </si>
  <si>
    <t>1517640</t>
  </si>
  <si>
    <t>7640</t>
  </si>
  <si>
    <t>1518110</t>
  </si>
  <si>
    <t>8110</t>
  </si>
  <si>
    <t>Міська цільова програма часткової компенсації вартості закупівлі електрогенераторів для забезпечення потреб об’єднань співвласників багатоквартирних будинків Чорноморської міської територіальної громади під час підготовки опалювального сезону 2022/2023 років - часткова компенсація відшкодування вартості закупівлі електрогенераторів у багатоквартирних будинках</t>
  </si>
  <si>
    <t>Міська цільова соціальна програма розвитку цивільного захисту Чорноморської міської територіальної громади на 2021-2025 роки - капітальні видатки</t>
  </si>
  <si>
    <t>Капітальний ремонт (заміна вікон) у багатоквартирному будинку за адресою: м.Чорноморськ, вул.Олександрійська, 18 А</t>
  </si>
  <si>
    <t>Капітальний ремонт (заміна вікон) в багатоквартирному  будинку за адресою: м.Чорноморськ, вулиця Олександрійська, 24</t>
  </si>
  <si>
    <t>Капітальний ремонт (заміна вікон) в багатоквартирному  будинку за адресою: м.Чорноморськ, вулиця Паркова, 36</t>
  </si>
  <si>
    <t>Капітальний ремонт (заміна вікон) в багатоквартирному  будинку за адресою: м.Чорноморськ, вул. 1 Травня, 7</t>
  </si>
  <si>
    <t>Капітальний ремонт (заміна вікон) в багатоквартирному  будинку за адресою: м.Чорноморськ, вул. 1 Травня, 17 (1п.)</t>
  </si>
  <si>
    <t>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адресою: Одеська область, м.Чорноморськ, проспект Миру, 33</t>
  </si>
  <si>
    <t>Капітальний ремонт вбудованої захисної споруди цивільного захисту (цивільної оборони) (сховища) в будівлі поліклініки за адресою: Одеська область, м.Чорноморськ, вул.1 Травня, 1</t>
  </si>
  <si>
    <t>Заходи із цивільного захисту населення в частині розгортання пунктів обігріву, в тому числі що використовуються в якості найпростіших укритів,  під час дії правового режиму воєнного стану на території Чорноморської міської територіальної громади Одеського району Одеської області - підготовка об'єктів до опалювального сезону 2022/2023року - придбання джерел резервного живлення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</si>
  <si>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</si>
  <si>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</si>
  <si>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</si>
  <si>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</si>
  <si>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Міська цільова програма забезпечення житлом дітей-сиріт та дітей, позбавлених батьківського піклування, а також осіб з їх числа на 2023-2025 роки - виплата грошової компенсації особам та молоді із числа дітей-сиріт та дітей, позбавлених батьківського піклування, за належні для отримання житлових приміщень</t>
  </si>
  <si>
    <t>3117693</t>
  </si>
  <si>
    <t>7693</t>
  </si>
  <si>
    <t>Інші заходи, пов'язані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</si>
  <si>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</si>
  <si>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</si>
  <si>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</si>
  <si>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</si>
  <si>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</si>
  <si>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</si>
  <si>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</si>
  <si>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</si>
  <si>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Реконструкція приміщення сховища в будівлі за адресою:Одеська обл., Одеський район, м. Чорноморськ, вул.1Травня2/198-Н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</si>
  <si>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</si>
  <si>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в т.ч. резерв</t>
  </si>
  <si>
    <t>1516050</t>
  </si>
  <si>
    <t>6050</t>
  </si>
  <si>
    <t>'Попередження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</si>
  <si>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електромереж багатоквартирного  будинку та заміна ВРЩ в багатоквартирному будинку за адресою: м.Чорноморськ, проспект Миру, 9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</si>
  <si>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</si>
  <si>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Реконструкція мережі водовідведення, яка приймає стоки від житлового будинку ОСББ "НОМЕР СІМ" за адресою: Одеська область, м.Чорноморськ, вул.Лазурна, 2</t>
  </si>
  <si>
    <t>Розробка проектно-кошторисної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фасадів, ліфтів, гідроізоляцію душових в гуртожитках за адресами: Одеська область, Одеський район, м Чорноморськ, провулок Шкільний, 4-А, вул.Паркова, 20-А, вул.Олександрійська, 16</t>
  </si>
  <si>
    <t>Виконавчий комітет</t>
  </si>
  <si>
    <t>Бурлачобалківська сільська адміністрація</t>
  </si>
  <si>
    <t>Придбання джерела резервного живлення (генератора) для КНП "Чорноморська лікарня" для використання у період аварійного відключення електроенергії у зв'язку із воєнним станом з метою якісного надання медичних послуг населенню на території Чорноморської міської територіальної громади Одеського району Одеської області"</t>
  </si>
  <si>
    <t>1516012</t>
  </si>
  <si>
    <t>6012</t>
  </si>
  <si>
    <t>Забезпечення діяльності з виробництва, транспортування, постачання теплової енергії</t>
  </si>
  <si>
    <t>Придбання спеціальної техніки з очищення теплових камер від замулювання - муловсмоктувача</t>
  </si>
  <si>
    <t xml:space="preserve">Капітальний ремонт теплових мереж на ділянці за адресою: м.Чорноморськ, вул.Торгова (р-н ринку "Ранковий"). Коригування </t>
  </si>
  <si>
    <t>Технічне переоснащення системи донної аерації першої секції аеротенка каналізаційних очисних споруд м.Чорноморська, розташованих за адресою: Одеська область, Овідіопольський район, Дальницька сільрада, комплекс будівель і споруд № 2 (за межами населеного пункту)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</si>
  <si>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</si>
  <si>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Будівництво (улаштування) системи пожежної сигналізації, системи керування евакуюванням (в частині системи оповіщення про пожежу і покажчиків напрямку евакуювання; системи централізованого пожежного спостереження; автоматичної системи аерозольного пожежогасіння на об'єкті: адміністративна будівля Виконавчого комітету Чорноморської міської ради Одеського району Одеської області за адресою: 68003, Одеська область, Одеський район, м.Чорноморськ, проспект Миру,буд.33</t>
  </si>
  <si>
    <t>Капітальний ремонт аварійної ділянки каналізаційного колектору, розташованої  за адресою: Одеська область, Одеський район,  м. Чорноморськ, вул. 1 Травня, 1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</si>
  <si>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</si>
  <si>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</t>
  </si>
  <si>
    <t>Капітальний ремонт фасаду будівлі за адресою: вул.Шевченка, 10, м.Чорноморськ, Одеського району, Одеської області</t>
  </si>
  <si>
    <t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</t>
  </si>
  <si>
    <t>Капітальний ремонт системи протипожежного захисту відділення сімейної медицини поліклініки № 1, розташованої за адресою: Одеська область, м.Чорноморськ, селище Олександрівка, вулиця Перемоги, 64 літ. "А"; "Б" (інв.номера 101310012; 101310017)</t>
  </si>
  <si>
    <t>Додаток 3</t>
  </si>
  <si>
    <t>Видатки з благоустрою - придбання техніки з обслуговування об'єктів благоустрою - фонтанів</t>
  </si>
  <si>
    <t>Управління освiти Чорноморської мiської ради Одеського району Одеської областi</t>
  </si>
  <si>
    <t>Капітальний ремонт багатоквартирного будинку (ремонт внутрішньобудинкових мереж) за адресою: м.Чорноморськ, вул.Данченка, 15</t>
  </si>
  <si>
    <t>Капітальний ремонт багатоквартирного будинку (ремонт вимощення) за адресою: м.Чорноморськ, вул.Данченка, 19</t>
  </si>
  <si>
    <t>Капітальний ремонт багатоквартирного будинку (ремонт вимощення, створення муралу) за адресою: м.Чорноморськ, вул.Данченка, 21</t>
  </si>
  <si>
    <t>Капітальний ремонт багатоквартирного будинку (відновлення вхідних груп) за адресою: м.Чорноморськ, проспект Миру, 15а</t>
  </si>
  <si>
    <t>Капітальний ремонт багатоквартирного будинку (відновлення вхідних груп) за адресою: м.Чорноморськ, проспект Миру, 18а</t>
  </si>
  <si>
    <t>Капітальний ремонт багатоквартирного будинку (відновлення вхідних груп) за адресою: м.Чорноморськ, вул.Олександрійська, 3</t>
  </si>
  <si>
    <t>Капітальний ремонт багатоквартирного будинку (відновлення вхідних груп) за адресою: м.Чорноморськ, вул.Олександрійська, 20</t>
  </si>
  <si>
    <t>Капітальний ремонт багатоквартирного будинку (відновлення вхідних груп, вимощення) за адресою: м.Чорноморськ, вул.Парусна, 11</t>
  </si>
  <si>
    <t>від 29.03.2023 №  356 -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</si>
</sst>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%"/>
  </numFmts>
  <fonts count="21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164" fontId="19" fillId="0" borderId="0" applyFont="0" applyFill="0" applyBorder="0" applyAlignment="0" applyProtection="0"/>
  </cellStyleXfs>
  <cellXfs count="107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49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8" fillId="0" borderId="0" xfId="0" applyFont="1"/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4" fontId="2" fillId="2" borderId="1" xfId="0" applyNumberFormat="1" applyFont="1" applyFill="1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1" fillId="2" borderId="2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5" fillId="2" borderId="1" xfId="0" quotePrefix="1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11" fillId="2" borderId="1" xfId="0" quotePrefix="1" applyFont="1" applyFill="1" applyBorder="1" applyAlignment="1">
      <alignment horizontal="left" vertical="center" wrapText="1"/>
    </xf>
    <xf numFmtId="0" fontId="17" fillId="2" borderId="1" xfId="0" quotePrefix="1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vertical="center" wrapText="1"/>
    </xf>
    <xf numFmtId="0" fontId="15" fillId="2" borderId="1" xfId="0" applyFont="1" applyFill="1" applyBorder="1" applyAlignment="1">
      <alignment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/>
    </xf>
    <xf numFmtId="165" fontId="2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15" fillId="2" borderId="1" xfId="7" applyNumberFormat="1" applyFont="1" applyFill="1" applyBorder="1" applyAlignment="1">
      <alignment horizontal="center" vertical="center"/>
    </xf>
    <xf numFmtId="4" fontId="15" fillId="2" borderId="1" xfId="7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5" fillId="3" borderId="1" xfId="7" applyNumberFormat="1" applyFont="1" applyFill="1" applyBorder="1" applyAlignment="1">
      <alignment horizontal="center" vertical="center"/>
    </xf>
    <xf numFmtId="4" fontId="15" fillId="3" borderId="1" xfId="7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5" fillId="2" borderId="1" xfId="0" quotePrefix="1" applyFont="1" applyFill="1" applyBorder="1" applyAlignment="1">
      <alignment wrapText="1"/>
    </xf>
    <xf numFmtId="0" fontId="11" fillId="2" borderId="5" xfId="0" applyFont="1" applyFill="1" applyBorder="1" applyAlignment="1">
      <alignment horizontal="left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2" fillId="0" borderId="3" xfId="0" applyFont="1" applyBorder="1"/>
    <xf numFmtId="0" fontId="6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wrapText="1"/>
    </xf>
    <xf numFmtId="0" fontId="1" fillId="2" borderId="6" xfId="6" applyFont="1" applyFill="1" applyBorder="1" applyAlignment="1">
      <alignment horizontal="center" wrapText="1"/>
    </xf>
    <xf numFmtId="0" fontId="1" fillId="2" borderId="8" xfId="6" applyFont="1" applyFill="1" applyBorder="1" applyAlignment="1">
      <alignment horizontal="center" wrapText="1"/>
    </xf>
    <xf numFmtId="0" fontId="1" fillId="2" borderId="2" xfId="6" applyFont="1" applyFill="1" applyBorder="1" applyAlignment="1">
      <alignment horizontal="center" wrapText="1"/>
    </xf>
    <xf numFmtId="0" fontId="20" fillId="4" borderId="0" xfId="0" applyFont="1" applyFill="1"/>
  </cellXfs>
  <cellStyles count="8">
    <cellStyle name="Звичайни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Обычный 6" xfId="5" xr:uid="{00000000-0005-0000-0000-000005000000}"/>
    <cellStyle name="Обычный_дод 3" xfId="6" xr:uid="{00000000-0005-0000-0000-000006000000}"/>
    <cellStyle name="Фінансови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 x14ac:dyDescent="0.2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90"/>
  <sheetViews>
    <sheetView tabSelected="1" view="pageBreakPreview" topLeftCell="F1" zoomScaleNormal="100" zoomScaleSheetLayoutView="100" workbookViewId="0">
      <selection activeCell="H5" sqref="H5:I5"/>
    </sheetView>
  </sheetViews>
  <sheetFormatPr defaultColWidth="9.109375" defaultRowHeight="18" x14ac:dyDescent="0.35"/>
  <cols>
    <col min="1" max="1" width="17.109375" style="16" customWidth="1"/>
    <col min="2" max="2" width="13.44140625" style="5" customWidth="1"/>
    <col min="3" max="3" width="15.5546875" style="5" customWidth="1"/>
    <col min="4" max="4" width="40" style="5" customWidth="1"/>
    <col min="5" max="5" width="78.44140625" style="8" customWidth="1"/>
    <col min="6" max="6" width="13.5546875" style="8" customWidth="1"/>
    <col min="7" max="7" width="16.6640625" style="8" customWidth="1"/>
    <col min="8" max="8" width="18.6640625" style="5" customWidth="1"/>
    <col min="9" max="9" width="33.6640625" style="5" customWidth="1"/>
    <col min="10" max="12" width="33.6640625" style="33" hidden="1" customWidth="1"/>
    <col min="13" max="13" width="33.6640625" style="5" customWidth="1"/>
    <col min="14" max="14" width="18.44140625" style="5" bestFit="1" customWidth="1"/>
    <col min="15" max="15" width="18" style="5" bestFit="1" customWidth="1"/>
    <col min="16" max="16" width="15.5546875" style="5" bestFit="1" customWidth="1"/>
    <col min="17" max="16384" width="9.109375" style="5"/>
  </cols>
  <sheetData>
    <row r="1" spans="1:13" x14ac:dyDescent="0.35">
      <c r="H1" s="24" t="s">
        <v>241</v>
      </c>
    </row>
    <row r="2" spans="1:13" x14ac:dyDescent="0.35">
      <c r="H2" s="24" t="s">
        <v>14</v>
      </c>
    </row>
    <row r="3" spans="1:13" x14ac:dyDescent="0.35">
      <c r="H3" s="24" t="s">
        <v>15</v>
      </c>
    </row>
    <row r="4" spans="1:13" x14ac:dyDescent="0.35">
      <c r="H4" s="24" t="s">
        <v>13</v>
      </c>
    </row>
    <row r="5" spans="1:13" x14ac:dyDescent="0.35">
      <c r="H5" s="106" t="s">
        <v>252</v>
      </c>
      <c r="I5" s="106"/>
    </row>
    <row r="7" spans="1:13" x14ac:dyDescent="0.35">
      <c r="H7" s="24" t="s">
        <v>23</v>
      </c>
    </row>
    <row r="8" spans="1:13" x14ac:dyDescent="0.35">
      <c r="H8" s="24" t="s">
        <v>14</v>
      </c>
    </row>
    <row r="9" spans="1:13" x14ac:dyDescent="0.35">
      <c r="H9" s="24" t="s">
        <v>15</v>
      </c>
    </row>
    <row r="10" spans="1:13" x14ac:dyDescent="0.35">
      <c r="H10" s="24" t="s">
        <v>13</v>
      </c>
    </row>
    <row r="11" spans="1:13" x14ac:dyDescent="0.35">
      <c r="H11" s="24" t="s">
        <v>24</v>
      </c>
    </row>
    <row r="12" spans="1:13" x14ac:dyDescent="0.35">
      <c r="A12" s="95">
        <v>1558900000</v>
      </c>
      <c r="B12" s="95"/>
      <c r="H12" s="24"/>
    </row>
    <row r="13" spans="1:13" x14ac:dyDescent="0.35">
      <c r="A13" s="96" t="s">
        <v>12</v>
      </c>
      <c r="B13" s="96"/>
      <c r="D13" s="16"/>
      <c r="H13" s="12"/>
    </row>
    <row r="14" spans="1:13" s="3" customFormat="1" ht="45" customHeight="1" x14ac:dyDescent="0.4">
      <c r="A14" s="97" t="s">
        <v>19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</row>
    <row r="15" spans="1:13" s="3" customFormat="1" ht="21" x14ac:dyDescent="0.4">
      <c r="A15" s="9"/>
      <c r="D15" s="10"/>
      <c r="E15" s="11"/>
      <c r="F15" s="13"/>
      <c r="G15" s="13"/>
      <c r="H15" s="10"/>
      <c r="I15" s="10"/>
      <c r="J15" s="34" t="s">
        <v>2</v>
      </c>
      <c r="K15" s="34"/>
      <c r="L15" s="34"/>
      <c r="M15" s="10"/>
    </row>
    <row r="16" spans="1:13" s="25" customFormat="1" ht="15.6" x14ac:dyDescent="0.3">
      <c r="A16" s="98" t="s">
        <v>3</v>
      </c>
      <c r="B16" s="98" t="s">
        <v>4</v>
      </c>
      <c r="C16" s="98" t="s">
        <v>1</v>
      </c>
      <c r="D16" s="98" t="s">
        <v>5</v>
      </c>
      <c r="E16" s="98" t="s">
        <v>18</v>
      </c>
      <c r="F16" s="98" t="s">
        <v>6</v>
      </c>
      <c r="G16" s="98" t="s">
        <v>7</v>
      </c>
      <c r="H16" s="98" t="s">
        <v>8</v>
      </c>
      <c r="I16" s="98" t="s">
        <v>9</v>
      </c>
      <c r="J16" s="101" t="s">
        <v>43</v>
      </c>
      <c r="K16" s="101"/>
      <c r="L16" s="101"/>
      <c r="M16" s="98" t="s">
        <v>10</v>
      </c>
    </row>
    <row r="17" spans="1:15" s="25" customFormat="1" ht="168" customHeight="1" x14ac:dyDescent="0.3">
      <c r="A17" s="99"/>
      <c r="B17" s="99"/>
      <c r="C17" s="99"/>
      <c r="D17" s="100"/>
      <c r="E17" s="100"/>
      <c r="F17" s="100"/>
      <c r="G17" s="100"/>
      <c r="H17" s="100"/>
      <c r="I17" s="100"/>
      <c r="J17" s="91" t="s">
        <v>45</v>
      </c>
      <c r="K17" s="91" t="s">
        <v>46</v>
      </c>
      <c r="L17" s="91" t="s">
        <v>44</v>
      </c>
      <c r="M17" s="100"/>
    </row>
    <row r="18" spans="1:15" x14ac:dyDescent="0.35">
      <c r="A18" s="14">
        <v>1</v>
      </c>
      <c r="B18" s="14">
        <v>2</v>
      </c>
      <c r="C18" s="14">
        <v>3</v>
      </c>
      <c r="D18" s="15">
        <v>4</v>
      </c>
      <c r="E18" s="15">
        <v>5</v>
      </c>
      <c r="F18" s="28">
        <v>6</v>
      </c>
      <c r="G18" s="28">
        <v>7</v>
      </c>
      <c r="H18" s="15">
        <v>8</v>
      </c>
      <c r="I18" s="15">
        <v>9</v>
      </c>
      <c r="J18" s="35" t="s">
        <v>11</v>
      </c>
      <c r="K18" s="35" t="s">
        <v>42</v>
      </c>
      <c r="L18" s="35" t="s">
        <v>47</v>
      </c>
      <c r="M18" s="15">
        <v>10</v>
      </c>
    </row>
    <row r="19" spans="1:15" ht="18.75" customHeight="1" x14ac:dyDescent="0.35">
      <c r="A19" s="29" t="s">
        <v>20</v>
      </c>
      <c r="B19" s="29"/>
      <c r="C19" s="29"/>
      <c r="D19" s="102" t="s">
        <v>22</v>
      </c>
      <c r="E19" s="103"/>
      <c r="F19" s="28"/>
      <c r="G19" s="30"/>
      <c r="H19" s="31"/>
      <c r="I19" s="42">
        <f t="shared" ref="I19:L19" si="0">I20</f>
        <v>1540000</v>
      </c>
      <c r="J19" s="43">
        <f t="shared" si="0"/>
        <v>1168027</v>
      </c>
      <c r="K19" s="43">
        <f t="shared" si="0"/>
        <v>371973</v>
      </c>
      <c r="L19" s="43">
        <f t="shared" si="0"/>
        <v>0</v>
      </c>
      <c r="M19" s="58"/>
      <c r="N19" s="1"/>
      <c r="O19" s="1"/>
    </row>
    <row r="20" spans="1:15" ht="18.75" customHeight="1" x14ac:dyDescent="0.35">
      <c r="A20" s="29" t="s">
        <v>21</v>
      </c>
      <c r="B20" s="27"/>
      <c r="C20" s="27"/>
      <c r="D20" s="102" t="s">
        <v>22</v>
      </c>
      <c r="E20" s="103"/>
      <c r="F20" s="28"/>
      <c r="G20" s="30"/>
      <c r="H20" s="31"/>
      <c r="I20" s="42">
        <f>I21+I24</f>
        <v>1540000</v>
      </c>
      <c r="J20" s="43">
        <f>J21+J24</f>
        <v>1168027</v>
      </c>
      <c r="K20" s="43">
        <f t="shared" ref="K20:L20" si="1">K21+K24</f>
        <v>371973</v>
      </c>
      <c r="L20" s="43">
        <f t="shared" si="1"/>
        <v>0</v>
      </c>
      <c r="M20" s="58"/>
      <c r="N20" s="1"/>
    </row>
    <row r="21" spans="1:15" ht="126" x14ac:dyDescent="0.35">
      <c r="A21" s="32" t="s">
        <v>25</v>
      </c>
      <c r="B21" s="32" t="s">
        <v>26</v>
      </c>
      <c r="C21" s="57" t="s">
        <v>27</v>
      </c>
      <c r="D21" s="55" t="s">
        <v>28</v>
      </c>
      <c r="E21" s="26" t="s">
        <v>29</v>
      </c>
      <c r="F21" s="28"/>
      <c r="G21" s="30"/>
      <c r="H21" s="31"/>
      <c r="I21" s="58">
        <f>I22+I23</f>
        <v>590000</v>
      </c>
      <c r="J21" s="41">
        <f>J22+J23</f>
        <v>590000</v>
      </c>
      <c r="K21" s="41"/>
      <c r="L21" s="41"/>
      <c r="M21" s="58"/>
    </row>
    <row r="22" spans="1:15" s="47" customFormat="1" x14ac:dyDescent="0.35">
      <c r="A22" s="51"/>
      <c r="B22" s="51"/>
      <c r="C22" s="65"/>
      <c r="D22" s="62"/>
      <c r="E22" s="52" t="s">
        <v>224</v>
      </c>
      <c r="F22" s="45"/>
      <c r="G22" s="53"/>
      <c r="H22" s="46"/>
      <c r="I22" s="59">
        <v>490000</v>
      </c>
      <c r="J22" s="54">
        <v>490000</v>
      </c>
      <c r="K22" s="54"/>
      <c r="L22" s="54"/>
      <c r="M22" s="59"/>
    </row>
    <row r="23" spans="1:15" s="47" customFormat="1" x14ac:dyDescent="0.35">
      <c r="A23" s="51"/>
      <c r="B23" s="51"/>
      <c r="C23" s="51"/>
      <c r="D23" s="52"/>
      <c r="E23" s="52" t="s">
        <v>225</v>
      </c>
      <c r="F23" s="45"/>
      <c r="G23" s="53"/>
      <c r="H23" s="46"/>
      <c r="I23" s="59">
        <v>100000</v>
      </c>
      <c r="J23" s="54">
        <v>100000</v>
      </c>
      <c r="K23" s="54"/>
      <c r="L23" s="54"/>
      <c r="M23" s="59"/>
    </row>
    <row r="24" spans="1:15" ht="90" x14ac:dyDescent="0.35">
      <c r="A24" s="32" t="s">
        <v>30</v>
      </c>
      <c r="B24" s="32" t="s">
        <v>31</v>
      </c>
      <c r="C24" s="57" t="s">
        <v>32</v>
      </c>
      <c r="D24" s="55" t="s">
        <v>33</v>
      </c>
      <c r="E24" s="60" t="s">
        <v>34</v>
      </c>
      <c r="F24" s="28"/>
      <c r="G24" s="30"/>
      <c r="H24" s="31"/>
      <c r="I24" s="58">
        <v>950000</v>
      </c>
      <c r="J24" s="41">
        <v>578027</v>
      </c>
      <c r="K24" s="41">
        <v>371973</v>
      </c>
      <c r="L24" s="41"/>
      <c r="M24" s="58"/>
    </row>
    <row r="25" spans="1:15" ht="18.75" customHeight="1" x14ac:dyDescent="0.35">
      <c r="A25" s="29" t="s">
        <v>35</v>
      </c>
      <c r="B25" s="27" t="s">
        <v>36</v>
      </c>
      <c r="C25" s="27" t="s">
        <v>36</v>
      </c>
      <c r="D25" s="102" t="s">
        <v>243</v>
      </c>
      <c r="E25" s="103"/>
      <c r="F25" s="28"/>
      <c r="G25" s="30"/>
      <c r="H25" s="31"/>
      <c r="I25" s="42">
        <f>I26</f>
        <v>1486596</v>
      </c>
      <c r="J25" s="43">
        <f t="shared" ref="J25:L25" si="2">J26</f>
        <v>0</v>
      </c>
      <c r="K25" s="43">
        <f t="shared" si="2"/>
        <v>1486596</v>
      </c>
      <c r="L25" s="43">
        <f t="shared" si="2"/>
        <v>0</v>
      </c>
      <c r="M25" s="58"/>
      <c r="N25" s="1"/>
    </row>
    <row r="26" spans="1:15" ht="18.75" customHeight="1" x14ac:dyDescent="0.35">
      <c r="A26" s="29" t="s">
        <v>37</v>
      </c>
      <c r="B26" s="27" t="s">
        <v>36</v>
      </c>
      <c r="C26" s="27" t="s">
        <v>36</v>
      </c>
      <c r="D26" s="102" t="s">
        <v>243</v>
      </c>
      <c r="E26" s="103"/>
      <c r="F26" s="28"/>
      <c r="G26" s="30"/>
      <c r="H26" s="31"/>
      <c r="I26" s="42">
        <f>I27</f>
        <v>1486596</v>
      </c>
      <c r="J26" s="43">
        <f t="shared" ref="J26:L26" si="3">J27</f>
        <v>0</v>
      </c>
      <c r="K26" s="43">
        <f t="shared" si="3"/>
        <v>1486596</v>
      </c>
      <c r="L26" s="43">
        <f t="shared" si="3"/>
        <v>0</v>
      </c>
      <c r="M26" s="58"/>
      <c r="N26" s="1"/>
    </row>
    <row r="27" spans="1:15" ht="90" x14ac:dyDescent="0.35">
      <c r="A27" s="32" t="s">
        <v>38</v>
      </c>
      <c r="B27" s="32" t="s">
        <v>39</v>
      </c>
      <c r="C27" s="57" t="s">
        <v>40</v>
      </c>
      <c r="D27" s="55" t="s">
        <v>41</v>
      </c>
      <c r="E27" s="60" t="s">
        <v>48</v>
      </c>
      <c r="F27" s="28"/>
      <c r="G27" s="30"/>
      <c r="H27" s="31"/>
      <c r="I27" s="58">
        <v>1486596</v>
      </c>
      <c r="J27" s="41"/>
      <c r="K27" s="41">
        <v>1486596</v>
      </c>
      <c r="L27" s="41"/>
      <c r="M27" s="58"/>
    </row>
    <row r="28" spans="1:15" ht="18.75" customHeight="1" x14ac:dyDescent="0.35">
      <c r="A28" s="29" t="s">
        <v>49</v>
      </c>
      <c r="B28" s="27" t="s">
        <v>36</v>
      </c>
      <c r="C28" s="27" t="s">
        <v>36</v>
      </c>
      <c r="D28" s="102" t="s">
        <v>50</v>
      </c>
      <c r="E28" s="103"/>
      <c r="F28" s="28"/>
      <c r="G28" s="30"/>
      <c r="H28" s="31"/>
      <c r="I28" s="42">
        <f>I29</f>
        <v>1572500</v>
      </c>
      <c r="J28" s="43">
        <f t="shared" ref="J28:L28" si="4">J29</f>
        <v>1572500</v>
      </c>
      <c r="K28" s="43">
        <f t="shared" si="4"/>
        <v>0</v>
      </c>
      <c r="L28" s="43">
        <f t="shared" si="4"/>
        <v>0</v>
      </c>
      <c r="M28" s="58"/>
      <c r="N28" s="1"/>
    </row>
    <row r="29" spans="1:15" ht="18.75" customHeight="1" x14ac:dyDescent="0.35">
      <c r="A29" s="29" t="s">
        <v>51</v>
      </c>
      <c r="B29" s="27" t="s">
        <v>36</v>
      </c>
      <c r="C29" s="27" t="s">
        <v>36</v>
      </c>
      <c r="D29" s="102" t="s">
        <v>50</v>
      </c>
      <c r="E29" s="103"/>
      <c r="F29" s="28"/>
      <c r="G29" s="30"/>
      <c r="H29" s="31"/>
      <c r="I29" s="42">
        <f>I30+I31+I32+I33</f>
        <v>1572500</v>
      </c>
      <c r="J29" s="43">
        <f t="shared" ref="J29:L29" si="5">J30+J31+J32+J33</f>
        <v>1572500</v>
      </c>
      <c r="K29" s="43">
        <f t="shared" si="5"/>
        <v>0</v>
      </c>
      <c r="L29" s="43">
        <f t="shared" si="5"/>
        <v>0</v>
      </c>
      <c r="M29" s="58"/>
      <c r="N29" s="1"/>
    </row>
    <row r="30" spans="1:15" ht="72" x14ac:dyDescent="0.35">
      <c r="A30" s="32" t="s">
        <v>52</v>
      </c>
      <c r="B30" s="32" t="s">
        <v>53</v>
      </c>
      <c r="C30" s="57" t="s">
        <v>27</v>
      </c>
      <c r="D30" s="55" t="s">
        <v>54</v>
      </c>
      <c r="E30" s="60" t="s">
        <v>63</v>
      </c>
      <c r="F30" s="28"/>
      <c r="G30" s="30"/>
      <c r="H30" s="31"/>
      <c r="I30" s="58">
        <v>400000</v>
      </c>
      <c r="J30" s="41">
        <v>400000</v>
      </c>
      <c r="K30" s="41"/>
      <c r="L30" s="41"/>
      <c r="M30" s="58"/>
    </row>
    <row r="31" spans="1:15" ht="108" x14ac:dyDescent="0.35">
      <c r="A31" s="32" t="s">
        <v>55</v>
      </c>
      <c r="B31" s="32" t="s">
        <v>56</v>
      </c>
      <c r="C31" s="57" t="s">
        <v>57</v>
      </c>
      <c r="D31" s="55" t="s">
        <v>58</v>
      </c>
      <c r="E31" s="60" t="s">
        <v>63</v>
      </c>
      <c r="F31" s="28"/>
      <c r="G31" s="30"/>
      <c r="H31" s="31"/>
      <c r="I31" s="58">
        <v>88000</v>
      </c>
      <c r="J31" s="41">
        <v>88000</v>
      </c>
      <c r="K31" s="41"/>
      <c r="L31" s="41"/>
      <c r="M31" s="58"/>
    </row>
    <row r="32" spans="1:15" ht="54" x14ac:dyDescent="0.35">
      <c r="A32" s="32" t="s">
        <v>59</v>
      </c>
      <c r="B32" s="32" t="s">
        <v>60</v>
      </c>
      <c r="C32" s="57" t="s">
        <v>61</v>
      </c>
      <c r="D32" s="55" t="s">
        <v>62</v>
      </c>
      <c r="E32" s="60" t="s">
        <v>63</v>
      </c>
      <c r="F32" s="28"/>
      <c r="G32" s="30"/>
      <c r="H32" s="31"/>
      <c r="I32" s="58">
        <v>84500</v>
      </c>
      <c r="J32" s="41">
        <v>84500</v>
      </c>
      <c r="K32" s="41"/>
      <c r="L32" s="41"/>
      <c r="M32" s="58"/>
    </row>
    <row r="33" spans="1:15" ht="148.19999999999999" customHeight="1" x14ac:dyDescent="0.35">
      <c r="A33" s="32" t="s">
        <v>64</v>
      </c>
      <c r="B33" s="32">
        <v>6083</v>
      </c>
      <c r="C33" s="57" t="s">
        <v>65</v>
      </c>
      <c r="D33" s="55" t="s">
        <v>66</v>
      </c>
      <c r="E33" s="60" t="s">
        <v>202</v>
      </c>
      <c r="F33" s="28"/>
      <c r="G33" s="30"/>
      <c r="H33" s="31"/>
      <c r="I33" s="58">
        <v>1000000</v>
      </c>
      <c r="J33" s="41">
        <v>1000000</v>
      </c>
      <c r="K33" s="41"/>
      <c r="L33" s="41"/>
      <c r="M33" s="58"/>
    </row>
    <row r="34" spans="1:15" ht="18.75" customHeight="1" x14ac:dyDescent="0.35">
      <c r="A34" s="29" t="s">
        <v>67</v>
      </c>
      <c r="B34" s="27" t="s">
        <v>36</v>
      </c>
      <c r="C34" s="27" t="s">
        <v>36</v>
      </c>
      <c r="D34" s="102" t="s">
        <v>68</v>
      </c>
      <c r="E34" s="103"/>
      <c r="F34" s="28"/>
      <c r="G34" s="30"/>
      <c r="H34" s="31"/>
      <c r="I34" s="42">
        <f>I35</f>
        <v>94000</v>
      </c>
      <c r="J34" s="43">
        <f t="shared" ref="J34:L34" si="6">J35</f>
        <v>94000</v>
      </c>
      <c r="K34" s="43">
        <f t="shared" si="6"/>
        <v>0</v>
      </c>
      <c r="L34" s="43">
        <f t="shared" si="6"/>
        <v>0</v>
      </c>
      <c r="M34" s="58"/>
      <c r="N34" s="1"/>
    </row>
    <row r="35" spans="1:15" ht="18.75" customHeight="1" x14ac:dyDescent="0.35">
      <c r="A35" s="29" t="s">
        <v>69</v>
      </c>
      <c r="B35" s="27" t="s">
        <v>36</v>
      </c>
      <c r="C35" s="27" t="s">
        <v>36</v>
      </c>
      <c r="D35" s="102" t="s">
        <v>68</v>
      </c>
      <c r="E35" s="103"/>
      <c r="F35" s="28"/>
      <c r="G35" s="30"/>
      <c r="H35" s="31"/>
      <c r="I35" s="42">
        <f>I36+I37</f>
        <v>94000</v>
      </c>
      <c r="J35" s="43">
        <f t="shared" ref="J35:L35" si="7">J36+J37</f>
        <v>94000</v>
      </c>
      <c r="K35" s="43">
        <f t="shared" si="7"/>
        <v>0</v>
      </c>
      <c r="L35" s="43">
        <f t="shared" si="7"/>
        <v>0</v>
      </c>
      <c r="M35" s="58"/>
      <c r="N35" s="1"/>
    </row>
    <row r="36" spans="1:15" x14ac:dyDescent="0.35">
      <c r="A36" s="32" t="s">
        <v>70</v>
      </c>
      <c r="B36" s="32" t="s">
        <v>71</v>
      </c>
      <c r="C36" s="57" t="s">
        <v>72</v>
      </c>
      <c r="D36" s="55" t="s">
        <v>73</v>
      </c>
      <c r="E36" s="60" t="s">
        <v>63</v>
      </c>
      <c r="F36" s="28"/>
      <c r="G36" s="30"/>
      <c r="H36" s="31"/>
      <c r="I36" s="58">
        <v>74000</v>
      </c>
      <c r="J36" s="41">
        <v>74000</v>
      </c>
      <c r="K36" s="41"/>
      <c r="L36" s="41"/>
      <c r="M36" s="58"/>
    </row>
    <row r="37" spans="1:15" ht="72" x14ac:dyDescent="0.35">
      <c r="A37" s="32" t="s">
        <v>74</v>
      </c>
      <c r="B37" s="32" t="s">
        <v>75</v>
      </c>
      <c r="C37" s="57" t="s">
        <v>76</v>
      </c>
      <c r="D37" s="55" t="s">
        <v>77</v>
      </c>
      <c r="E37" s="60" t="s">
        <v>63</v>
      </c>
      <c r="F37" s="28"/>
      <c r="G37" s="30"/>
      <c r="H37" s="31"/>
      <c r="I37" s="58">
        <v>20000</v>
      </c>
      <c r="J37" s="41">
        <v>20000</v>
      </c>
      <c r="K37" s="41"/>
      <c r="L37" s="41"/>
      <c r="M37" s="58"/>
    </row>
    <row r="38" spans="1:15" ht="18.75" customHeight="1" x14ac:dyDescent="0.35">
      <c r="A38" s="29" t="s">
        <v>78</v>
      </c>
      <c r="B38" s="27" t="s">
        <v>36</v>
      </c>
      <c r="C38" s="27" t="s">
        <v>36</v>
      </c>
      <c r="D38" s="102" t="s">
        <v>79</v>
      </c>
      <c r="E38" s="103"/>
      <c r="F38" s="28"/>
      <c r="G38" s="30"/>
      <c r="H38" s="31"/>
      <c r="I38" s="42">
        <f>I39</f>
        <v>50000</v>
      </c>
      <c r="J38" s="43">
        <f t="shared" ref="J38:L38" si="8">J39</f>
        <v>50000</v>
      </c>
      <c r="K38" s="43">
        <f t="shared" si="8"/>
        <v>0</v>
      </c>
      <c r="L38" s="43">
        <f t="shared" si="8"/>
        <v>0</v>
      </c>
      <c r="M38" s="58"/>
      <c r="N38" s="1"/>
    </row>
    <row r="39" spans="1:15" ht="18.75" customHeight="1" x14ac:dyDescent="0.35">
      <c r="A39" s="29" t="s">
        <v>80</v>
      </c>
      <c r="B39" s="27" t="s">
        <v>36</v>
      </c>
      <c r="C39" s="27" t="s">
        <v>36</v>
      </c>
      <c r="D39" s="102" t="s">
        <v>79</v>
      </c>
      <c r="E39" s="103"/>
      <c r="F39" s="28"/>
      <c r="G39" s="30"/>
      <c r="H39" s="31"/>
      <c r="I39" s="42">
        <f>I40</f>
        <v>50000</v>
      </c>
      <c r="J39" s="43">
        <f t="shared" ref="J39:L39" si="9">J40</f>
        <v>50000</v>
      </c>
      <c r="K39" s="43">
        <f t="shared" si="9"/>
        <v>0</v>
      </c>
      <c r="L39" s="43">
        <f t="shared" si="9"/>
        <v>0</v>
      </c>
      <c r="M39" s="58"/>
      <c r="N39" s="1"/>
    </row>
    <row r="40" spans="1:15" ht="72" x14ac:dyDescent="0.35">
      <c r="A40" s="32" t="s">
        <v>81</v>
      </c>
      <c r="B40" s="32" t="s">
        <v>53</v>
      </c>
      <c r="C40" s="57" t="s">
        <v>27</v>
      </c>
      <c r="D40" s="55" t="s">
        <v>54</v>
      </c>
      <c r="E40" s="60" t="s">
        <v>63</v>
      </c>
      <c r="F40" s="28"/>
      <c r="G40" s="30"/>
      <c r="H40" s="31"/>
      <c r="I40" s="58">
        <v>50000</v>
      </c>
      <c r="J40" s="41">
        <v>50000</v>
      </c>
      <c r="K40" s="41"/>
      <c r="L40" s="41"/>
      <c r="M40" s="58"/>
    </row>
    <row r="41" spans="1:15" ht="40.200000000000003" customHeight="1" x14ac:dyDescent="0.35">
      <c r="A41" s="29" t="s">
        <v>82</v>
      </c>
      <c r="B41" s="27" t="s">
        <v>36</v>
      </c>
      <c r="C41" s="27" t="s">
        <v>36</v>
      </c>
      <c r="D41" s="102" t="s">
        <v>83</v>
      </c>
      <c r="E41" s="103"/>
      <c r="F41" s="28"/>
      <c r="G41" s="30"/>
      <c r="H41" s="31"/>
      <c r="I41" s="42">
        <f>I42</f>
        <v>16705342.879999999</v>
      </c>
      <c r="J41" s="43">
        <f>J42</f>
        <v>16248520.68</v>
      </c>
      <c r="K41" s="43"/>
      <c r="L41" s="43"/>
      <c r="M41" s="58"/>
      <c r="N41" s="1"/>
    </row>
    <row r="42" spans="1:15" ht="40.200000000000003" customHeight="1" x14ac:dyDescent="0.35">
      <c r="A42" s="29" t="s">
        <v>84</v>
      </c>
      <c r="B42" s="27" t="s">
        <v>36</v>
      </c>
      <c r="C42" s="27" t="s">
        <v>36</v>
      </c>
      <c r="D42" s="102" t="s">
        <v>83</v>
      </c>
      <c r="E42" s="103"/>
      <c r="F42" s="28"/>
      <c r="G42" s="30"/>
      <c r="H42" s="31"/>
      <c r="I42" s="42">
        <f>I43+I44+I59+I63+I74+I77</f>
        <v>16705342.879999999</v>
      </c>
      <c r="J42" s="43">
        <f>J43+J44+J59+J63+J74+J77</f>
        <v>16248520.68</v>
      </c>
      <c r="K42" s="43"/>
      <c r="L42" s="43"/>
      <c r="M42" s="58"/>
      <c r="N42" s="1">
        <v>2325000</v>
      </c>
      <c r="O42" s="1">
        <f>I42+N42</f>
        <v>19030342.879999999</v>
      </c>
    </row>
    <row r="43" spans="1:15" ht="72" x14ac:dyDescent="0.35">
      <c r="A43" s="32" t="s">
        <v>85</v>
      </c>
      <c r="B43" s="32" t="s">
        <v>53</v>
      </c>
      <c r="C43" s="57" t="s">
        <v>27</v>
      </c>
      <c r="D43" s="55" t="s">
        <v>54</v>
      </c>
      <c r="E43" s="60" t="s">
        <v>63</v>
      </c>
      <c r="F43" s="28"/>
      <c r="G43" s="30"/>
      <c r="H43" s="31"/>
      <c r="I43" s="58">
        <v>199800</v>
      </c>
      <c r="J43" s="41">
        <v>199800</v>
      </c>
      <c r="K43" s="41"/>
      <c r="L43" s="41"/>
      <c r="M43" s="58"/>
    </row>
    <row r="44" spans="1:15" ht="36" x14ac:dyDescent="0.35">
      <c r="A44" s="32">
        <v>1216011</v>
      </c>
      <c r="B44" s="32">
        <v>6011</v>
      </c>
      <c r="C44" s="57" t="s">
        <v>65</v>
      </c>
      <c r="D44" s="55" t="s">
        <v>86</v>
      </c>
      <c r="E44" s="60" t="s">
        <v>29</v>
      </c>
      <c r="F44" s="28"/>
      <c r="G44" s="30"/>
      <c r="H44" s="31"/>
      <c r="I44" s="58">
        <f>I45+I46+I47+I48+I49+I50</f>
        <v>5610817.6099999994</v>
      </c>
      <c r="J44" s="41">
        <f>J45+J46+J47+J48+J49+J50</f>
        <v>5610817.6099999994</v>
      </c>
      <c r="K44" s="41"/>
      <c r="L44" s="41"/>
      <c r="M44" s="58"/>
    </row>
    <row r="45" spans="1:15" ht="162" x14ac:dyDescent="0.35">
      <c r="A45" s="32"/>
      <c r="B45" s="32"/>
      <c r="C45" s="57"/>
      <c r="D45" s="55"/>
      <c r="E45" s="60" t="s">
        <v>223</v>
      </c>
      <c r="F45" s="28"/>
      <c r="G45" s="30"/>
      <c r="H45" s="31"/>
      <c r="I45" s="58">
        <v>598000</v>
      </c>
      <c r="J45" s="41">
        <v>598000</v>
      </c>
      <c r="K45" s="41"/>
      <c r="L45" s="41"/>
      <c r="M45" s="58"/>
    </row>
    <row r="46" spans="1:15" ht="36" x14ac:dyDescent="0.35">
      <c r="A46" s="32"/>
      <c r="B46" s="32"/>
      <c r="C46" s="57"/>
      <c r="D46" s="55"/>
      <c r="E46" s="60" t="s">
        <v>94</v>
      </c>
      <c r="F46" s="28"/>
      <c r="G46" s="30"/>
      <c r="H46" s="31"/>
      <c r="I46" s="58">
        <v>100000</v>
      </c>
      <c r="J46" s="41">
        <v>100000</v>
      </c>
      <c r="K46" s="41"/>
      <c r="L46" s="41"/>
      <c r="M46" s="58"/>
    </row>
    <row r="47" spans="1:15" ht="54" x14ac:dyDescent="0.35">
      <c r="A47" s="32"/>
      <c r="B47" s="32"/>
      <c r="C47" s="57"/>
      <c r="D47" s="55"/>
      <c r="E47" s="60" t="s">
        <v>95</v>
      </c>
      <c r="F47" s="28"/>
      <c r="G47" s="30"/>
      <c r="H47" s="31"/>
      <c r="I47" s="58">
        <v>550000</v>
      </c>
      <c r="J47" s="41">
        <v>550000</v>
      </c>
      <c r="K47" s="41"/>
      <c r="L47" s="41"/>
      <c r="M47" s="58"/>
    </row>
    <row r="48" spans="1:15" ht="36" x14ac:dyDescent="0.35">
      <c r="A48" s="32"/>
      <c r="B48" s="32"/>
      <c r="C48" s="57"/>
      <c r="D48" s="55"/>
      <c r="E48" s="60" t="s">
        <v>96</v>
      </c>
      <c r="F48" s="28"/>
      <c r="G48" s="30"/>
      <c r="H48" s="31"/>
      <c r="I48" s="58">
        <v>140707</v>
      </c>
      <c r="J48" s="41">
        <v>140707</v>
      </c>
      <c r="K48" s="41"/>
      <c r="L48" s="41"/>
      <c r="M48" s="58"/>
    </row>
    <row r="49" spans="1:13" x14ac:dyDescent="0.35">
      <c r="A49" s="32"/>
      <c r="B49" s="32"/>
      <c r="C49" s="57"/>
      <c r="D49" s="55"/>
      <c r="E49" s="60" t="s">
        <v>97</v>
      </c>
      <c r="F49" s="28"/>
      <c r="G49" s="30"/>
      <c r="H49" s="31"/>
      <c r="I49" s="58">
        <v>230600</v>
      </c>
      <c r="J49" s="41">
        <v>230600</v>
      </c>
      <c r="K49" s="41"/>
      <c r="L49" s="41"/>
      <c r="M49" s="58"/>
    </row>
    <row r="50" spans="1:13" ht="72" x14ac:dyDescent="0.35">
      <c r="A50" s="32"/>
      <c r="B50" s="32"/>
      <c r="C50" s="57"/>
      <c r="D50" s="55"/>
      <c r="E50" s="60" t="s">
        <v>87</v>
      </c>
      <c r="F50" s="28"/>
      <c r="G50" s="30"/>
      <c r="H50" s="31"/>
      <c r="I50" s="58">
        <f>SUM(I51:I58)</f>
        <v>3991510.61</v>
      </c>
      <c r="J50" s="41">
        <f>SUM(J51:J58)</f>
        <v>3991510.61</v>
      </c>
      <c r="K50" s="41"/>
      <c r="L50" s="41"/>
      <c r="M50" s="58"/>
    </row>
    <row r="51" spans="1:13" s="47" customFormat="1" ht="54" x14ac:dyDescent="0.35">
      <c r="A51" s="51"/>
      <c r="B51" s="51"/>
      <c r="C51" s="65"/>
      <c r="D51" s="62"/>
      <c r="E51" s="61" t="s">
        <v>88</v>
      </c>
      <c r="F51" s="45"/>
      <c r="G51" s="53"/>
      <c r="H51" s="46"/>
      <c r="I51" s="59">
        <v>152934.75</v>
      </c>
      <c r="J51" s="54">
        <v>152934.75</v>
      </c>
      <c r="K51" s="54"/>
      <c r="L51" s="54"/>
      <c r="M51" s="59"/>
    </row>
    <row r="52" spans="1:13" s="47" customFormat="1" ht="54" x14ac:dyDescent="0.35">
      <c r="A52" s="51"/>
      <c r="B52" s="51"/>
      <c r="C52" s="65"/>
      <c r="D52" s="62"/>
      <c r="E52" s="61" t="s">
        <v>215</v>
      </c>
      <c r="F52" s="45"/>
      <c r="G52" s="53"/>
      <c r="H52" s="46"/>
      <c r="I52" s="59">
        <v>373727.2</v>
      </c>
      <c r="J52" s="54">
        <v>373727.2</v>
      </c>
      <c r="K52" s="54"/>
      <c r="L52" s="54"/>
      <c r="M52" s="59"/>
    </row>
    <row r="53" spans="1:13" s="47" customFormat="1" ht="72" x14ac:dyDescent="0.35">
      <c r="A53" s="51"/>
      <c r="B53" s="51"/>
      <c r="C53" s="65"/>
      <c r="D53" s="62"/>
      <c r="E53" s="61" t="s">
        <v>89</v>
      </c>
      <c r="F53" s="45"/>
      <c r="G53" s="53"/>
      <c r="H53" s="46"/>
      <c r="I53" s="59">
        <v>40000</v>
      </c>
      <c r="J53" s="54">
        <v>40000</v>
      </c>
      <c r="K53" s="54"/>
      <c r="L53" s="54"/>
      <c r="M53" s="59"/>
    </row>
    <row r="54" spans="1:13" s="47" customFormat="1" ht="54" x14ac:dyDescent="0.35">
      <c r="A54" s="51"/>
      <c r="B54" s="51"/>
      <c r="C54" s="65"/>
      <c r="D54" s="62"/>
      <c r="E54" s="61" t="s">
        <v>90</v>
      </c>
      <c r="F54" s="45"/>
      <c r="G54" s="53"/>
      <c r="H54" s="46"/>
      <c r="I54" s="59">
        <v>400000</v>
      </c>
      <c r="J54" s="54">
        <v>400000</v>
      </c>
      <c r="K54" s="54"/>
      <c r="L54" s="54"/>
      <c r="M54" s="59"/>
    </row>
    <row r="55" spans="1:13" s="47" customFormat="1" ht="72" x14ac:dyDescent="0.35">
      <c r="A55" s="51"/>
      <c r="B55" s="51"/>
      <c r="C55" s="65"/>
      <c r="D55" s="62"/>
      <c r="E55" s="61" t="s">
        <v>91</v>
      </c>
      <c r="F55" s="45"/>
      <c r="G55" s="53"/>
      <c r="H55" s="46"/>
      <c r="I55" s="59">
        <v>27337.22</v>
      </c>
      <c r="J55" s="54">
        <v>27337.22</v>
      </c>
      <c r="K55" s="54"/>
      <c r="L55" s="54"/>
      <c r="M55" s="59"/>
    </row>
    <row r="56" spans="1:13" s="47" customFormat="1" ht="54" x14ac:dyDescent="0.35">
      <c r="A56" s="51"/>
      <c r="B56" s="51"/>
      <c r="C56" s="65"/>
      <c r="D56" s="62"/>
      <c r="E56" s="61" t="s">
        <v>92</v>
      </c>
      <c r="F56" s="45"/>
      <c r="G56" s="53"/>
      <c r="H56" s="46"/>
      <c r="I56" s="59">
        <v>379444.8</v>
      </c>
      <c r="J56" s="54">
        <v>379444.8</v>
      </c>
      <c r="K56" s="54"/>
      <c r="L56" s="54"/>
      <c r="M56" s="59"/>
    </row>
    <row r="57" spans="1:13" s="47" customFormat="1" ht="54" x14ac:dyDescent="0.35">
      <c r="A57" s="51"/>
      <c r="B57" s="51"/>
      <c r="C57" s="65"/>
      <c r="D57" s="62"/>
      <c r="E57" s="61" t="s">
        <v>93</v>
      </c>
      <c r="F57" s="45"/>
      <c r="G57" s="53"/>
      <c r="H57" s="46"/>
      <c r="I57" s="59">
        <v>375515.2</v>
      </c>
      <c r="J57" s="54">
        <v>375515.2</v>
      </c>
      <c r="K57" s="54"/>
      <c r="L57" s="54"/>
      <c r="M57" s="59"/>
    </row>
    <row r="58" spans="1:13" s="47" customFormat="1" x14ac:dyDescent="0.35">
      <c r="A58" s="51"/>
      <c r="B58" s="51"/>
      <c r="C58" s="65"/>
      <c r="D58" s="62"/>
      <c r="E58" s="61" t="s">
        <v>63</v>
      </c>
      <c r="F58" s="45"/>
      <c r="G58" s="53"/>
      <c r="H58" s="46"/>
      <c r="I58" s="59">
        <v>2242551.44</v>
      </c>
      <c r="J58" s="54">
        <v>2242551.44</v>
      </c>
      <c r="K58" s="54"/>
      <c r="L58" s="54"/>
      <c r="M58" s="59"/>
    </row>
    <row r="59" spans="1:13" ht="36" x14ac:dyDescent="0.35">
      <c r="A59" s="32" t="s">
        <v>98</v>
      </c>
      <c r="B59" s="32" t="s">
        <v>99</v>
      </c>
      <c r="C59" s="57" t="s">
        <v>100</v>
      </c>
      <c r="D59" s="55" t="s">
        <v>101</v>
      </c>
      <c r="E59" s="60" t="s">
        <v>29</v>
      </c>
      <c r="F59" s="28"/>
      <c r="G59" s="30"/>
      <c r="H59" s="31"/>
      <c r="I59" s="58">
        <f>I60</f>
        <v>760685.48</v>
      </c>
      <c r="J59" s="41">
        <f>J60</f>
        <v>760685.48</v>
      </c>
      <c r="K59" s="41"/>
      <c r="L59" s="41"/>
      <c r="M59" s="58"/>
    </row>
    <row r="60" spans="1:13" ht="72" x14ac:dyDescent="0.35">
      <c r="A60" s="32"/>
      <c r="B60" s="32"/>
      <c r="C60" s="57"/>
      <c r="D60" s="55"/>
      <c r="E60" s="60" t="s">
        <v>87</v>
      </c>
      <c r="F60" s="28"/>
      <c r="G60" s="30"/>
      <c r="H60" s="31"/>
      <c r="I60" s="58">
        <f>I61+I62</f>
        <v>760685.48</v>
      </c>
      <c r="J60" s="41">
        <f>J61+J62</f>
        <v>760685.48</v>
      </c>
      <c r="K60" s="41"/>
      <c r="L60" s="41"/>
      <c r="M60" s="58"/>
    </row>
    <row r="61" spans="1:13" s="47" customFormat="1" ht="54" x14ac:dyDescent="0.35">
      <c r="A61" s="51"/>
      <c r="B61" s="51"/>
      <c r="C61" s="51"/>
      <c r="D61" s="52"/>
      <c r="E61" s="62" t="s">
        <v>105</v>
      </c>
      <c r="F61" s="45"/>
      <c r="G61" s="53"/>
      <c r="H61" s="46"/>
      <c r="I61" s="63">
        <v>382905.94</v>
      </c>
      <c r="J61" s="69">
        <v>382905.94</v>
      </c>
      <c r="K61" s="54"/>
      <c r="L61" s="54"/>
      <c r="M61" s="59"/>
    </row>
    <row r="62" spans="1:13" s="47" customFormat="1" ht="54" x14ac:dyDescent="0.35">
      <c r="A62" s="51"/>
      <c r="B62" s="51"/>
      <c r="C62" s="51"/>
      <c r="D62" s="52"/>
      <c r="E62" s="62" t="s">
        <v>106</v>
      </c>
      <c r="F62" s="45"/>
      <c r="G62" s="53"/>
      <c r="H62" s="46"/>
      <c r="I62" s="63">
        <v>377779.54</v>
      </c>
      <c r="J62" s="69">
        <v>377779.54</v>
      </c>
      <c r="K62" s="54"/>
      <c r="L62" s="54"/>
      <c r="M62" s="59"/>
    </row>
    <row r="63" spans="1:13" ht="36" x14ac:dyDescent="0.35">
      <c r="A63" s="32" t="s">
        <v>102</v>
      </c>
      <c r="B63" s="32" t="s">
        <v>103</v>
      </c>
      <c r="C63" s="57" t="s">
        <v>100</v>
      </c>
      <c r="D63" s="55" t="s">
        <v>104</v>
      </c>
      <c r="E63" s="60" t="s">
        <v>29</v>
      </c>
      <c r="F63" s="28"/>
      <c r="G63" s="30"/>
      <c r="H63" s="31"/>
      <c r="I63" s="58">
        <f>I64+I65+I66+I67+I68+I69+I70+I73</f>
        <v>6300845.5899999999</v>
      </c>
      <c r="J63" s="41">
        <f>J64+J65+J66+J67+J68+J69+J70+J73</f>
        <v>5844023.3899999997</v>
      </c>
      <c r="K63" s="41">
        <f t="shared" ref="K63:L63" si="10">K64+K65+K66+K67+K68+K69+K70+K73</f>
        <v>0</v>
      </c>
      <c r="L63" s="41">
        <f t="shared" si="10"/>
        <v>456822.2</v>
      </c>
      <c r="M63" s="58"/>
    </row>
    <row r="64" spans="1:13" s="47" customFormat="1" ht="54" x14ac:dyDescent="0.35">
      <c r="A64" s="51"/>
      <c r="B64" s="51"/>
      <c r="C64" s="51"/>
      <c r="D64" s="52"/>
      <c r="E64" s="56" t="s">
        <v>107</v>
      </c>
      <c r="F64" s="45"/>
      <c r="G64" s="53"/>
      <c r="H64" s="46"/>
      <c r="I64" s="64">
        <v>4200000</v>
      </c>
      <c r="J64" s="70">
        <v>4200000</v>
      </c>
      <c r="K64" s="54"/>
      <c r="L64" s="54"/>
      <c r="M64" s="59"/>
    </row>
    <row r="65" spans="1:13" s="47" customFormat="1" ht="54" x14ac:dyDescent="0.35">
      <c r="A65" s="51"/>
      <c r="B65" s="51"/>
      <c r="C65" s="51"/>
      <c r="D65" s="52"/>
      <c r="E65" s="66" t="s">
        <v>108</v>
      </c>
      <c r="F65" s="45"/>
      <c r="G65" s="53"/>
      <c r="H65" s="46"/>
      <c r="I65" s="64">
        <v>210000</v>
      </c>
      <c r="J65" s="70">
        <v>210000</v>
      </c>
      <c r="K65" s="54"/>
      <c r="L65" s="54"/>
      <c r="M65" s="59"/>
    </row>
    <row r="66" spans="1:13" s="47" customFormat="1" ht="72" x14ac:dyDescent="0.35">
      <c r="A66" s="51"/>
      <c r="B66" s="51"/>
      <c r="C66" s="51"/>
      <c r="D66" s="52"/>
      <c r="E66" s="56" t="s">
        <v>109</v>
      </c>
      <c r="F66" s="45"/>
      <c r="G66" s="53"/>
      <c r="H66" s="46"/>
      <c r="I66" s="64">
        <v>220000</v>
      </c>
      <c r="J66" s="70">
        <v>220000</v>
      </c>
      <c r="K66" s="54"/>
      <c r="L66" s="54"/>
      <c r="M66" s="59"/>
    </row>
    <row r="67" spans="1:13" s="47" customFormat="1" ht="54" x14ac:dyDescent="0.35">
      <c r="A67" s="51"/>
      <c r="B67" s="51"/>
      <c r="C67" s="51"/>
      <c r="D67" s="52"/>
      <c r="E67" s="56" t="s">
        <v>110</v>
      </c>
      <c r="F67" s="45"/>
      <c r="G67" s="53"/>
      <c r="H67" s="46"/>
      <c r="I67" s="64">
        <v>50000</v>
      </c>
      <c r="J67" s="70">
        <v>50000</v>
      </c>
      <c r="K67" s="54"/>
      <c r="L67" s="54"/>
      <c r="M67" s="59"/>
    </row>
    <row r="68" spans="1:13" s="47" customFormat="1" ht="54" x14ac:dyDescent="0.35">
      <c r="A68" s="51"/>
      <c r="B68" s="51"/>
      <c r="C68" s="51"/>
      <c r="D68" s="52"/>
      <c r="E68" s="60" t="s">
        <v>111</v>
      </c>
      <c r="F68" s="45"/>
      <c r="G68" s="53"/>
      <c r="H68" s="46"/>
      <c r="I68" s="58">
        <f>741099.08+49800+48600</f>
        <v>839499.08</v>
      </c>
      <c r="J68" s="41">
        <f>741099.08+49800+48600</f>
        <v>839499.08</v>
      </c>
      <c r="K68" s="54"/>
      <c r="L68" s="54"/>
      <c r="M68" s="59"/>
    </row>
    <row r="69" spans="1:13" s="47" customFormat="1" ht="72" x14ac:dyDescent="0.35">
      <c r="A69" s="51"/>
      <c r="B69" s="51"/>
      <c r="C69" s="51"/>
      <c r="D69" s="52"/>
      <c r="E69" s="60" t="s">
        <v>112</v>
      </c>
      <c r="F69" s="45"/>
      <c r="G69" s="53"/>
      <c r="H69" s="46"/>
      <c r="I69" s="58">
        <v>456822.2</v>
      </c>
      <c r="J69" s="41"/>
      <c r="K69" s="54"/>
      <c r="L69" s="41">
        <v>456822.2</v>
      </c>
      <c r="M69" s="59"/>
    </row>
    <row r="70" spans="1:13" s="47" customFormat="1" ht="72" x14ac:dyDescent="0.35">
      <c r="A70" s="51"/>
      <c r="B70" s="51"/>
      <c r="C70" s="51"/>
      <c r="D70" s="52"/>
      <c r="E70" s="60" t="s">
        <v>87</v>
      </c>
      <c r="F70" s="45"/>
      <c r="G70" s="53"/>
      <c r="H70" s="46"/>
      <c r="I70" s="58">
        <f>I71+I72</f>
        <v>223724.31</v>
      </c>
      <c r="J70" s="41">
        <f>J71+J72</f>
        <v>223724.31</v>
      </c>
      <c r="K70" s="54"/>
      <c r="L70" s="54"/>
      <c r="M70" s="59"/>
    </row>
    <row r="71" spans="1:13" s="47" customFormat="1" ht="54" x14ac:dyDescent="0.35">
      <c r="A71" s="51"/>
      <c r="B71" s="51"/>
      <c r="C71" s="51"/>
      <c r="D71" s="52"/>
      <c r="E71" s="62" t="s">
        <v>113</v>
      </c>
      <c r="F71" s="45"/>
      <c r="G71" s="53"/>
      <c r="H71" s="46"/>
      <c r="I71" s="63">
        <v>34555.230000000003</v>
      </c>
      <c r="J71" s="69">
        <v>34555.230000000003</v>
      </c>
      <c r="K71" s="54"/>
      <c r="L71" s="54"/>
      <c r="M71" s="59"/>
    </row>
    <row r="72" spans="1:13" s="47" customFormat="1" ht="54" x14ac:dyDescent="0.35">
      <c r="A72" s="51"/>
      <c r="B72" s="51"/>
      <c r="C72" s="51"/>
      <c r="D72" s="52"/>
      <c r="E72" s="62" t="s">
        <v>114</v>
      </c>
      <c r="F72" s="45"/>
      <c r="G72" s="53"/>
      <c r="H72" s="46"/>
      <c r="I72" s="63">
        <v>189169.08</v>
      </c>
      <c r="J72" s="69">
        <v>189169.08</v>
      </c>
      <c r="K72" s="54"/>
      <c r="L72" s="54"/>
      <c r="M72" s="59"/>
    </row>
    <row r="73" spans="1:13" ht="36" x14ac:dyDescent="0.35">
      <c r="A73" s="32"/>
      <c r="B73" s="32"/>
      <c r="C73" s="32"/>
      <c r="D73" s="26"/>
      <c r="E73" s="55" t="s">
        <v>242</v>
      </c>
      <c r="F73" s="28"/>
      <c r="G73" s="30"/>
      <c r="H73" s="31"/>
      <c r="I73" s="64">
        <v>100800</v>
      </c>
      <c r="J73" s="70">
        <v>100800</v>
      </c>
      <c r="K73" s="41"/>
      <c r="L73" s="41"/>
      <c r="M73" s="58"/>
    </row>
    <row r="74" spans="1:13" x14ac:dyDescent="0.35">
      <c r="A74" s="32">
        <v>1217640</v>
      </c>
      <c r="B74" s="57">
        <v>7640</v>
      </c>
      <c r="C74" s="55" t="s">
        <v>116</v>
      </c>
      <c r="D74" s="60" t="s">
        <v>117</v>
      </c>
      <c r="E74" s="60" t="s">
        <v>29</v>
      </c>
      <c r="F74" s="28"/>
      <c r="G74" s="30"/>
      <c r="H74" s="31"/>
      <c r="I74" s="58">
        <f>I75</f>
        <v>24079.599999999999</v>
      </c>
      <c r="J74" s="41">
        <f>J75</f>
        <v>24079.599999999999</v>
      </c>
      <c r="K74" s="41"/>
      <c r="L74" s="41"/>
      <c r="M74" s="58"/>
    </row>
    <row r="75" spans="1:13" s="47" customFormat="1" ht="72" x14ac:dyDescent="0.35">
      <c r="A75" s="51"/>
      <c r="B75" s="51"/>
      <c r="C75" s="51"/>
      <c r="D75" s="52"/>
      <c r="E75" s="60" t="s">
        <v>87</v>
      </c>
      <c r="F75" s="45"/>
      <c r="G75" s="53"/>
      <c r="H75" s="46"/>
      <c r="I75" s="58">
        <f>I76</f>
        <v>24079.599999999999</v>
      </c>
      <c r="J75" s="41">
        <f>J76</f>
        <v>24079.599999999999</v>
      </c>
      <c r="K75" s="54"/>
      <c r="L75" s="54"/>
      <c r="M75" s="59"/>
    </row>
    <row r="76" spans="1:13" s="47" customFormat="1" ht="54" x14ac:dyDescent="0.35">
      <c r="A76" s="51"/>
      <c r="B76" s="51"/>
      <c r="C76" s="51"/>
      <c r="D76" s="52"/>
      <c r="E76" s="61" t="s">
        <v>118</v>
      </c>
      <c r="F76" s="45"/>
      <c r="G76" s="53"/>
      <c r="H76" s="46"/>
      <c r="I76" s="59">
        <v>24079.599999999999</v>
      </c>
      <c r="J76" s="54">
        <v>24079.599999999999</v>
      </c>
      <c r="K76" s="54"/>
      <c r="L76" s="54"/>
      <c r="M76" s="59"/>
    </row>
    <row r="77" spans="1:13" ht="54" x14ac:dyDescent="0.35">
      <c r="A77" s="32">
        <v>1218110</v>
      </c>
      <c r="B77" s="57">
        <v>8110</v>
      </c>
      <c r="C77" s="55" t="s">
        <v>119</v>
      </c>
      <c r="D77" s="60" t="s">
        <v>120</v>
      </c>
      <c r="E77" s="60" t="s">
        <v>29</v>
      </c>
      <c r="F77" s="28"/>
      <c r="G77" s="30"/>
      <c r="H77" s="31"/>
      <c r="I77" s="58">
        <f>I78+I79</f>
        <v>3809114.6</v>
      </c>
      <c r="J77" s="41">
        <f>J78+J79</f>
        <v>3809114.6</v>
      </c>
      <c r="K77" s="41"/>
      <c r="L77" s="41"/>
      <c r="M77" s="58"/>
    </row>
    <row r="78" spans="1:13" ht="108" x14ac:dyDescent="0.35">
      <c r="A78" s="32"/>
      <c r="B78" s="32"/>
      <c r="C78" s="32"/>
      <c r="D78" s="26"/>
      <c r="E78" s="26" t="s">
        <v>188</v>
      </c>
      <c r="F78" s="28"/>
      <c r="G78" s="30"/>
      <c r="H78" s="31"/>
      <c r="I78" s="58">
        <v>1170000</v>
      </c>
      <c r="J78" s="41">
        <v>1170000</v>
      </c>
      <c r="K78" s="41"/>
      <c r="L78" s="41"/>
      <c r="M78" s="58"/>
    </row>
    <row r="79" spans="1:13" ht="54" x14ac:dyDescent="0.35">
      <c r="A79" s="72"/>
      <c r="B79" s="72"/>
      <c r="C79" s="72"/>
      <c r="D79" s="73"/>
      <c r="E79" s="73" t="s">
        <v>189</v>
      </c>
      <c r="F79" s="74"/>
      <c r="G79" s="75"/>
      <c r="H79" s="76"/>
      <c r="I79" s="77">
        <v>2639114.6</v>
      </c>
      <c r="J79" s="78">
        <v>2639114.6</v>
      </c>
      <c r="K79" s="78"/>
      <c r="L79" s="78"/>
      <c r="M79" s="77"/>
    </row>
    <row r="80" spans="1:13" s="47" customFormat="1" x14ac:dyDescent="0.35">
      <c r="A80" s="51"/>
      <c r="B80" s="51"/>
      <c r="C80" s="51"/>
      <c r="D80" s="52"/>
      <c r="E80" s="52" t="s">
        <v>216</v>
      </c>
      <c r="F80" s="83"/>
      <c r="G80" s="59"/>
      <c r="H80" s="46"/>
      <c r="I80" s="59">
        <v>550000</v>
      </c>
      <c r="J80" s="54"/>
      <c r="K80" s="54"/>
      <c r="L80" s="54"/>
      <c r="M80" s="59"/>
    </row>
    <row r="81" spans="1:15" ht="37.950000000000003" customHeight="1" x14ac:dyDescent="0.35">
      <c r="A81" s="79" t="s">
        <v>121</v>
      </c>
      <c r="B81" s="80" t="s">
        <v>36</v>
      </c>
      <c r="C81" s="80" t="s">
        <v>36</v>
      </c>
      <c r="D81" s="104" t="s">
        <v>122</v>
      </c>
      <c r="E81" s="105"/>
      <c r="F81" s="28"/>
      <c r="G81" s="30"/>
      <c r="H81" s="81"/>
      <c r="I81" s="82">
        <f>I82</f>
        <v>78102575.830000013</v>
      </c>
      <c r="J81" s="94">
        <f t="shared" ref="J81:L81" si="11">J82</f>
        <v>62361144.830000006</v>
      </c>
      <c r="K81" s="94">
        <f t="shared" si="11"/>
        <v>6010793</v>
      </c>
      <c r="L81" s="94">
        <f t="shared" si="11"/>
        <v>5600000</v>
      </c>
      <c r="M81" s="84"/>
      <c r="N81" s="1"/>
    </row>
    <row r="82" spans="1:15" ht="37.950000000000003" customHeight="1" x14ac:dyDescent="0.35">
      <c r="A82" s="29" t="s">
        <v>123</v>
      </c>
      <c r="B82" s="27" t="s">
        <v>36</v>
      </c>
      <c r="C82" s="27" t="s">
        <v>36</v>
      </c>
      <c r="D82" s="102" t="s">
        <v>122</v>
      </c>
      <c r="E82" s="103"/>
      <c r="F82" s="28"/>
      <c r="G82" s="30"/>
      <c r="H82" s="31"/>
      <c r="I82" s="42">
        <f>I83+I84+I85+I88+I127+I130+I131+I134+I146+I147+I153+I162</f>
        <v>78102575.830000013</v>
      </c>
      <c r="J82" s="43">
        <f t="shared" ref="J82:L82" si="12">J83+J84+J85+J88+J127+J130+J131+J134+J146+J147+J153+J162</f>
        <v>62361144.830000006</v>
      </c>
      <c r="K82" s="43">
        <f t="shared" si="12"/>
        <v>6010793</v>
      </c>
      <c r="L82" s="43">
        <f t="shared" si="12"/>
        <v>5600000</v>
      </c>
      <c r="M82" s="58"/>
      <c r="N82" s="1">
        <v>17821519.780000001</v>
      </c>
      <c r="O82" s="1">
        <f>I82+N82</f>
        <v>95924095.610000014</v>
      </c>
    </row>
    <row r="83" spans="1:15" ht="126" x14ac:dyDescent="0.35">
      <c r="A83" s="32">
        <v>1510150</v>
      </c>
      <c r="B83" s="57">
        <v>150</v>
      </c>
      <c r="C83" s="55" t="s">
        <v>27</v>
      </c>
      <c r="D83" s="60" t="s">
        <v>28</v>
      </c>
      <c r="E83" s="60" t="s">
        <v>124</v>
      </c>
      <c r="F83" s="28"/>
      <c r="G83" s="30"/>
      <c r="H83" s="31"/>
      <c r="I83" s="58">
        <v>550229.42000000004</v>
      </c>
      <c r="J83" s="41">
        <v>550229.42000000004</v>
      </c>
      <c r="K83" s="41"/>
      <c r="L83" s="41"/>
      <c r="M83" s="58"/>
    </row>
    <row r="84" spans="1:15" ht="72" x14ac:dyDescent="0.35">
      <c r="A84" s="32" t="s">
        <v>125</v>
      </c>
      <c r="B84" s="57" t="s">
        <v>53</v>
      </c>
      <c r="C84" s="55" t="s">
        <v>27</v>
      </c>
      <c r="D84" s="60" t="s">
        <v>54</v>
      </c>
      <c r="E84" s="60" t="s">
        <v>63</v>
      </c>
      <c r="F84" s="28"/>
      <c r="G84" s="30"/>
      <c r="H84" s="31"/>
      <c r="I84" s="58">
        <v>69000</v>
      </c>
      <c r="J84" s="41">
        <v>69000</v>
      </c>
      <c r="K84" s="41"/>
      <c r="L84" s="41"/>
      <c r="M84" s="58"/>
    </row>
    <row r="85" spans="1:15" ht="36" x14ac:dyDescent="0.35">
      <c r="A85" s="32">
        <v>1512010</v>
      </c>
      <c r="B85" s="57">
        <v>2010</v>
      </c>
      <c r="C85" s="55" t="s">
        <v>32</v>
      </c>
      <c r="D85" s="60" t="s">
        <v>33</v>
      </c>
      <c r="E85" s="60" t="s">
        <v>29</v>
      </c>
      <c r="F85" s="28"/>
      <c r="G85" s="30"/>
      <c r="H85" s="31"/>
      <c r="I85" s="58">
        <f>I86+I87</f>
        <v>13568240.16</v>
      </c>
      <c r="J85" s="41">
        <f>J86+J87</f>
        <v>5968240.1600000001</v>
      </c>
      <c r="K85" s="41">
        <f t="shared" ref="K85:L85" si="13">K86+K87</f>
        <v>2000000</v>
      </c>
      <c r="L85" s="41">
        <f t="shared" si="13"/>
        <v>5600000</v>
      </c>
      <c r="M85" s="58"/>
    </row>
    <row r="86" spans="1:15" ht="108" x14ac:dyDescent="0.35">
      <c r="A86" s="32"/>
      <c r="B86" s="57"/>
      <c r="C86" s="55"/>
      <c r="D86" s="60"/>
      <c r="E86" s="60" t="s">
        <v>126</v>
      </c>
      <c r="F86" s="28"/>
      <c r="G86" s="30"/>
      <c r="H86" s="31"/>
      <c r="I86" s="58">
        <v>11568240.16</v>
      </c>
      <c r="J86" s="41">
        <v>5968240.1600000001</v>
      </c>
      <c r="K86" s="41"/>
      <c r="L86" s="41">
        <v>5600000</v>
      </c>
      <c r="M86" s="58"/>
    </row>
    <row r="87" spans="1:15" ht="108" x14ac:dyDescent="0.35">
      <c r="A87" s="32"/>
      <c r="B87" s="57"/>
      <c r="C87" s="55"/>
      <c r="D87" s="60"/>
      <c r="E87" s="60" t="s">
        <v>226</v>
      </c>
      <c r="F87" s="28"/>
      <c r="G87" s="30"/>
      <c r="H87" s="31"/>
      <c r="I87" s="58">
        <v>2000000</v>
      </c>
      <c r="J87" s="41"/>
      <c r="K87" s="41">
        <v>2000000</v>
      </c>
      <c r="L87" s="41"/>
      <c r="M87" s="58"/>
    </row>
    <row r="88" spans="1:15" ht="36" x14ac:dyDescent="0.35">
      <c r="A88" s="32" t="s">
        <v>127</v>
      </c>
      <c r="B88" s="57" t="s">
        <v>128</v>
      </c>
      <c r="C88" s="55" t="s">
        <v>65</v>
      </c>
      <c r="D88" s="60" t="s">
        <v>86</v>
      </c>
      <c r="E88" s="60" t="s">
        <v>29</v>
      </c>
      <c r="F88" s="28"/>
      <c r="G88" s="30"/>
      <c r="H88" s="31"/>
      <c r="I88" s="58">
        <f>SUM(I89:I126)</f>
        <v>8450377.8000000007</v>
      </c>
      <c r="J88" s="41">
        <f>SUM(J89:J126)</f>
        <v>8450377.8000000007</v>
      </c>
      <c r="K88" s="41"/>
      <c r="L88" s="41"/>
      <c r="M88" s="58"/>
    </row>
    <row r="89" spans="1:15" s="47" customFormat="1" ht="36" x14ac:dyDescent="0.35">
      <c r="A89" s="51"/>
      <c r="B89" s="51"/>
      <c r="C89" s="51"/>
      <c r="D89" s="52"/>
      <c r="E89" s="67" t="s">
        <v>129</v>
      </c>
      <c r="F89" s="45"/>
      <c r="G89" s="53"/>
      <c r="H89" s="46"/>
      <c r="I89" s="85">
        <v>138596</v>
      </c>
      <c r="J89" s="89">
        <v>138596</v>
      </c>
      <c r="K89" s="54"/>
      <c r="L89" s="54"/>
      <c r="M89" s="59"/>
    </row>
    <row r="90" spans="1:15" s="47" customFormat="1" ht="36" x14ac:dyDescent="0.35">
      <c r="A90" s="51"/>
      <c r="B90" s="51"/>
      <c r="C90" s="51"/>
      <c r="D90" s="52"/>
      <c r="E90" s="67" t="s">
        <v>130</v>
      </c>
      <c r="F90" s="45"/>
      <c r="G90" s="53"/>
      <c r="H90" s="46"/>
      <c r="I90" s="85">
        <v>138596</v>
      </c>
      <c r="J90" s="89">
        <v>138596</v>
      </c>
      <c r="K90" s="54"/>
      <c r="L90" s="54"/>
      <c r="M90" s="59"/>
    </row>
    <row r="91" spans="1:15" s="47" customFormat="1" ht="36" x14ac:dyDescent="0.35">
      <c r="A91" s="51"/>
      <c r="B91" s="51"/>
      <c r="C91" s="51"/>
      <c r="D91" s="52"/>
      <c r="E91" s="67" t="s">
        <v>131</v>
      </c>
      <c r="F91" s="45"/>
      <c r="G91" s="53"/>
      <c r="H91" s="46"/>
      <c r="I91" s="85">
        <v>150000</v>
      </c>
      <c r="J91" s="89">
        <v>150000</v>
      </c>
      <c r="K91" s="54"/>
      <c r="L91" s="54"/>
      <c r="M91" s="59"/>
    </row>
    <row r="92" spans="1:15" s="47" customFormat="1" ht="36" x14ac:dyDescent="0.35">
      <c r="A92" s="51"/>
      <c r="B92" s="51"/>
      <c r="C92" s="51"/>
      <c r="D92" s="52"/>
      <c r="E92" s="67" t="s">
        <v>132</v>
      </c>
      <c r="F92" s="45"/>
      <c r="G92" s="53"/>
      <c r="H92" s="46"/>
      <c r="I92" s="85">
        <v>92033</v>
      </c>
      <c r="J92" s="89">
        <v>92033</v>
      </c>
      <c r="K92" s="54"/>
      <c r="L92" s="54"/>
      <c r="M92" s="59"/>
    </row>
    <row r="93" spans="1:15" s="47" customFormat="1" ht="54" x14ac:dyDescent="0.35">
      <c r="A93" s="51"/>
      <c r="B93" s="51"/>
      <c r="C93" s="51"/>
      <c r="D93" s="52"/>
      <c r="E93" s="67" t="s">
        <v>244</v>
      </c>
      <c r="F93" s="45"/>
      <c r="G93" s="53"/>
      <c r="H93" s="46"/>
      <c r="I93" s="85">
        <v>100000</v>
      </c>
      <c r="J93" s="89">
        <v>100000</v>
      </c>
      <c r="K93" s="54"/>
      <c r="L93" s="54"/>
      <c r="M93" s="59"/>
    </row>
    <row r="94" spans="1:15" s="47" customFormat="1" ht="36" x14ac:dyDescent="0.35">
      <c r="A94" s="51"/>
      <c r="B94" s="51"/>
      <c r="C94" s="51"/>
      <c r="D94" s="52"/>
      <c r="E94" s="67" t="s">
        <v>245</v>
      </c>
      <c r="F94" s="45"/>
      <c r="G94" s="53"/>
      <c r="H94" s="46"/>
      <c r="I94" s="85">
        <v>120000</v>
      </c>
      <c r="J94" s="89">
        <v>120000</v>
      </c>
      <c r="K94" s="54"/>
      <c r="L94" s="54"/>
      <c r="M94" s="59"/>
    </row>
    <row r="95" spans="1:15" s="47" customFormat="1" ht="54" x14ac:dyDescent="0.35">
      <c r="A95" s="51"/>
      <c r="B95" s="51"/>
      <c r="C95" s="51"/>
      <c r="D95" s="52"/>
      <c r="E95" s="67" t="s">
        <v>246</v>
      </c>
      <c r="F95" s="45"/>
      <c r="G95" s="53"/>
      <c r="H95" s="46"/>
      <c r="I95" s="85">
        <v>230000</v>
      </c>
      <c r="J95" s="89">
        <v>230000</v>
      </c>
      <c r="K95" s="54"/>
      <c r="L95" s="54"/>
      <c r="M95" s="59"/>
    </row>
    <row r="96" spans="1:15" s="47" customFormat="1" ht="36" x14ac:dyDescent="0.35">
      <c r="A96" s="51"/>
      <c r="B96" s="51"/>
      <c r="C96" s="51"/>
      <c r="D96" s="52"/>
      <c r="E96" s="67" t="s">
        <v>133</v>
      </c>
      <c r="F96" s="45"/>
      <c r="G96" s="53"/>
      <c r="H96" s="46"/>
      <c r="I96" s="85">
        <v>1521966.3</v>
      </c>
      <c r="J96" s="89">
        <v>1521966.3</v>
      </c>
      <c r="K96" s="54"/>
      <c r="L96" s="54"/>
      <c r="M96" s="59"/>
    </row>
    <row r="97" spans="1:13" s="47" customFormat="1" ht="54" x14ac:dyDescent="0.35">
      <c r="A97" s="51"/>
      <c r="B97" s="51"/>
      <c r="C97" s="51"/>
      <c r="D97" s="52"/>
      <c r="E97" s="67" t="s">
        <v>220</v>
      </c>
      <c r="F97" s="45"/>
      <c r="G97" s="53"/>
      <c r="H97" s="46"/>
      <c r="I97" s="85">
        <v>195577.45</v>
      </c>
      <c r="J97" s="89">
        <v>195577.45</v>
      </c>
      <c r="K97" s="54"/>
      <c r="L97" s="54"/>
      <c r="M97" s="59"/>
    </row>
    <row r="98" spans="1:13" s="47" customFormat="1" ht="36" x14ac:dyDescent="0.35">
      <c r="A98" s="51"/>
      <c r="B98" s="51"/>
      <c r="C98" s="51"/>
      <c r="D98" s="52"/>
      <c r="E98" s="67" t="s">
        <v>134</v>
      </c>
      <c r="F98" s="45"/>
      <c r="G98" s="53"/>
      <c r="H98" s="46"/>
      <c r="I98" s="85">
        <v>89932</v>
      </c>
      <c r="J98" s="89">
        <v>89932</v>
      </c>
      <c r="K98" s="54"/>
      <c r="L98" s="54"/>
      <c r="M98" s="59"/>
    </row>
    <row r="99" spans="1:13" s="47" customFormat="1" ht="36" x14ac:dyDescent="0.35">
      <c r="A99" s="51"/>
      <c r="B99" s="51"/>
      <c r="C99" s="51"/>
      <c r="D99" s="52"/>
      <c r="E99" s="67" t="s">
        <v>135</v>
      </c>
      <c r="F99" s="45"/>
      <c r="G99" s="53"/>
      <c r="H99" s="46"/>
      <c r="I99" s="85">
        <v>212796.55</v>
      </c>
      <c r="J99" s="89">
        <v>212796.55</v>
      </c>
      <c r="K99" s="54"/>
      <c r="L99" s="54"/>
      <c r="M99" s="59"/>
    </row>
    <row r="100" spans="1:13" s="47" customFormat="1" ht="36" x14ac:dyDescent="0.35">
      <c r="A100" s="51"/>
      <c r="B100" s="51"/>
      <c r="C100" s="51"/>
      <c r="D100" s="52"/>
      <c r="E100" s="67" t="s">
        <v>136</v>
      </c>
      <c r="F100" s="45"/>
      <c r="G100" s="53"/>
      <c r="H100" s="46"/>
      <c r="I100" s="85">
        <v>50000</v>
      </c>
      <c r="J100" s="89">
        <v>50000</v>
      </c>
      <c r="K100" s="54"/>
      <c r="L100" s="54"/>
      <c r="M100" s="59"/>
    </row>
    <row r="101" spans="1:13" s="47" customFormat="1" ht="36" x14ac:dyDescent="0.35">
      <c r="A101" s="51"/>
      <c r="B101" s="51"/>
      <c r="C101" s="51"/>
      <c r="D101" s="52"/>
      <c r="E101" s="67" t="s">
        <v>247</v>
      </c>
      <c r="F101" s="45"/>
      <c r="G101" s="53"/>
      <c r="H101" s="46"/>
      <c r="I101" s="85">
        <v>138190</v>
      </c>
      <c r="J101" s="89">
        <v>138190</v>
      </c>
      <c r="K101" s="54"/>
      <c r="L101" s="54"/>
      <c r="M101" s="59"/>
    </row>
    <row r="102" spans="1:13" s="47" customFormat="1" ht="36" x14ac:dyDescent="0.35">
      <c r="A102" s="51"/>
      <c r="B102" s="51"/>
      <c r="C102" s="51"/>
      <c r="D102" s="52"/>
      <c r="E102" s="67" t="s">
        <v>137</v>
      </c>
      <c r="F102" s="45"/>
      <c r="G102" s="53"/>
      <c r="H102" s="46"/>
      <c r="I102" s="85">
        <v>903751.49</v>
      </c>
      <c r="J102" s="89">
        <v>903751.49</v>
      </c>
      <c r="K102" s="54"/>
      <c r="L102" s="54"/>
      <c r="M102" s="59"/>
    </row>
    <row r="103" spans="1:13" s="47" customFormat="1" ht="54" x14ac:dyDescent="0.35">
      <c r="A103" s="51"/>
      <c r="B103" s="51"/>
      <c r="C103" s="51"/>
      <c r="D103" s="52"/>
      <c r="E103" s="67" t="s">
        <v>138</v>
      </c>
      <c r="F103" s="45"/>
      <c r="G103" s="53"/>
      <c r="H103" s="46"/>
      <c r="I103" s="85">
        <v>128577</v>
      </c>
      <c r="J103" s="89">
        <v>128577</v>
      </c>
      <c r="K103" s="54"/>
      <c r="L103" s="54"/>
      <c r="M103" s="59"/>
    </row>
    <row r="104" spans="1:13" s="47" customFormat="1" ht="36" x14ac:dyDescent="0.35">
      <c r="A104" s="51"/>
      <c r="B104" s="51"/>
      <c r="C104" s="51"/>
      <c r="D104" s="52"/>
      <c r="E104" s="67" t="s">
        <v>139</v>
      </c>
      <c r="F104" s="45"/>
      <c r="G104" s="53"/>
      <c r="H104" s="46"/>
      <c r="I104" s="85">
        <v>371069</v>
      </c>
      <c r="J104" s="89">
        <v>371069</v>
      </c>
      <c r="K104" s="54"/>
      <c r="L104" s="54"/>
      <c r="M104" s="59"/>
    </row>
    <row r="105" spans="1:13" s="47" customFormat="1" ht="36" x14ac:dyDescent="0.35">
      <c r="A105" s="51"/>
      <c r="B105" s="51"/>
      <c r="C105" s="51"/>
      <c r="D105" s="52"/>
      <c r="E105" s="67" t="s">
        <v>248</v>
      </c>
      <c r="F105" s="45"/>
      <c r="G105" s="53"/>
      <c r="H105" s="46"/>
      <c r="I105" s="85">
        <v>50000</v>
      </c>
      <c r="J105" s="89">
        <v>50000</v>
      </c>
      <c r="K105" s="54"/>
      <c r="L105" s="54"/>
      <c r="M105" s="59"/>
    </row>
    <row r="106" spans="1:13" s="47" customFormat="1" ht="54" x14ac:dyDescent="0.35">
      <c r="A106" s="51"/>
      <c r="B106" s="51"/>
      <c r="C106" s="51"/>
      <c r="D106" s="52"/>
      <c r="E106" s="67" t="s">
        <v>140</v>
      </c>
      <c r="F106" s="45"/>
      <c r="G106" s="53"/>
      <c r="H106" s="46"/>
      <c r="I106" s="85">
        <v>287415</v>
      </c>
      <c r="J106" s="89">
        <v>287415</v>
      </c>
      <c r="K106" s="54"/>
      <c r="L106" s="54"/>
      <c r="M106" s="59"/>
    </row>
    <row r="107" spans="1:13" s="47" customFormat="1" ht="54" x14ac:dyDescent="0.35">
      <c r="A107" s="51"/>
      <c r="B107" s="51"/>
      <c r="C107" s="51"/>
      <c r="D107" s="52"/>
      <c r="E107" s="67" t="s">
        <v>141</v>
      </c>
      <c r="F107" s="45"/>
      <c r="G107" s="53"/>
      <c r="H107" s="46"/>
      <c r="I107" s="85">
        <v>250000</v>
      </c>
      <c r="J107" s="89">
        <v>250000</v>
      </c>
      <c r="K107" s="54"/>
      <c r="L107" s="54"/>
      <c r="M107" s="59"/>
    </row>
    <row r="108" spans="1:13" s="47" customFormat="1" ht="54" x14ac:dyDescent="0.35">
      <c r="A108" s="51"/>
      <c r="B108" s="51"/>
      <c r="C108" s="51"/>
      <c r="D108" s="52"/>
      <c r="E108" s="67" t="s">
        <v>142</v>
      </c>
      <c r="F108" s="45"/>
      <c r="G108" s="53"/>
      <c r="H108" s="46"/>
      <c r="I108" s="85">
        <v>50000</v>
      </c>
      <c r="J108" s="89">
        <v>50000</v>
      </c>
      <c r="K108" s="54"/>
      <c r="L108" s="54"/>
      <c r="M108" s="59"/>
    </row>
    <row r="109" spans="1:13" s="47" customFormat="1" ht="36" x14ac:dyDescent="0.35">
      <c r="A109" s="51"/>
      <c r="B109" s="51"/>
      <c r="C109" s="51"/>
      <c r="D109" s="52"/>
      <c r="E109" s="67" t="s">
        <v>249</v>
      </c>
      <c r="F109" s="45"/>
      <c r="G109" s="53"/>
      <c r="H109" s="46"/>
      <c r="I109" s="85">
        <v>60000</v>
      </c>
      <c r="J109" s="89">
        <v>60000</v>
      </c>
      <c r="K109" s="54"/>
      <c r="L109" s="54"/>
      <c r="M109" s="59"/>
    </row>
    <row r="110" spans="1:13" s="47" customFormat="1" ht="54" x14ac:dyDescent="0.35">
      <c r="A110" s="51"/>
      <c r="B110" s="51"/>
      <c r="C110" s="51"/>
      <c r="D110" s="52"/>
      <c r="E110" s="67" t="s">
        <v>143</v>
      </c>
      <c r="F110" s="45"/>
      <c r="G110" s="53"/>
      <c r="H110" s="46"/>
      <c r="I110" s="85">
        <v>150000</v>
      </c>
      <c r="J110" s="89">
        <v>150000</v>
      </c>
      <c r="K110" s="54"/>
      <c r="L110" s="54"/>
      <c r="M110" s="59"/>
    </row>
    <row r="111" spans="1:13" s="47" customFormat="1" ht="36" x14ac:dyDescent="0.35">
      <c r="A111" s="51"/>
      <c r="B111" s="51"/>
      <c r="C111" s="51"/>
      <c r="D111" s="52"/>
      <c r="E111" s="67" t="s">
        <v>144</v>
      </c>
      <c r="F111" s="45"/>
      <c r="G111" s="53"/>
      <c r="H111" s="46"/>
      <c r="I111" s="85">
        <v>175000</v>
      </c>
      <c r="J111" s="89">
        <v>175000</v>
      </c>
      <c r="K111" s="54"/>
      <c r="L111" s="54"/>
      <c r="M111" s="59"/>
    </row>
    <row r="112" spans="1:13" s="47" customFormat="1" ht="36" x14ac:dyDescent="0.35">
      <c r="A112" s="51"/>
      <c r="B112" s="51"/>
      <c r="C112" s="51"/>
      <c r="D112" s="52"/>
      <c r="E112" s="67" t="s">
        <v>250</v>
      </c>
      <c r="F112" s="45"/>
      <c r="G112" s="53"/>
      <c r="H112" s="46"/>
      <c r="I112" s="85">
        <v>300000</v>
      </c>
      <c r="J112" s="89">
        <v>300000</v>
      </c>
      <c r="K112" s="54"/>
      <c r="L112" s="54"/>
      <c r="M112" s="59"/>
    </row>
    <row r="113" spans="1:13" s="47" customFormat="1" ht="36" x14ac:dyDescent="0.35">
      <c r="A113" s="51"/>
      <c r="B113" s="51"/>
      <c r="C113" s="51"/>
      <c r="D113" s="52"/>
      <c r="E113" s="67" t="s">
        <v>145</v>
      </c>
      <c r="F113" s="45"/>
      <c r="G113" s="53"/>
      <c r="H113" s="46"/>
      <c r="I113" s="85">
        <v>184898</v>
      </c>
      <c r="J113" s="89">
        <v>184898</v>
      </c>
      <c r="K113" s="54"/>
      <c r="L113" s="54"/>
      <c r="M113" s="59"/>
    </row>
    <row r="114" spans="1:13" s="47" customFormat="1" ht="54" x14ac:dyDescent="0.35">
      <c r="A114" s="51"/>
      <c r="B114" s="51"/>
      <c r="C114" s="51"/>
      <c r="D114" s="52"/>
      <c r="E114" s="67" t="s">
        <v>146</v>
      </c>
      <c r="F114" s="45"/>
      <c r="G114" s="53"/>
      <c r="H114" s="46"/>
      <c r="I114" s="85">
        <v>50000</v>
      </c>
      <c r="J114" s="89">
        <v>50000</v>
      </c>
      <c r="K114" s="54"/>
      <c r="L114" s="54"/>
      <c r="M114" s="59"/>
    </row>
    <row r="115" spans="1:13" s="47" customFormat="1" ht="36" x14ac:dyDescent="0.35">
      <c r="A115" s="51"/>
      <c r="B115" s="51"/>
      <c r="C115" s="51"/>
      <c r="D115" s="52"/>
      <c r="E115" s="67" t="s">
        <v>147</v>
      </c>
      <c r="F115" s="45"/>
      <c r="G115" s="53"/>
      <c r="H115" s="46"/>
      <c r="I115" s="85">
        <v>92033</v>
      </c>
      <c r="J115" s="89">
        <v>92033</v>
      </c>
      <c r="K115" s="54"/>
      <c r="L115" s="54"/>
      <c r="M115" s="59"/>
    </row>
    <row r="116" spans="1:13" s="47" customFormat="1" ht="54" x14ac:dyDescent="0.35">
      <c r="A116" s="51"/>
      <c r="B116" s="51"/>
      <c r="C116" s="51"/>
      <c r="D116" s="52"/>
      <c r="E116" s="67" t="s">
        <v>148</v>
      </c>
      <c r="F116" s="45"/>
      <c r="G116" s="53"/>
      <c r="H116" s="46"/>
      <c r="I116" s="85">
        <v>100000</v>
      </c>
      <c r="J116" s="89">
        <v>100000</v>
      </c>
      <c r="K116" s="54"/>
      <c r="L116" s="54"/>
      <c r="M116" s="59"/>
    </row>
    <row r="117" spans="1:13" s="47" customFormat="1" ht="36" x14ac:dyDescent="0.35">
      <c r="A117" s="51"/>
      <c r="B117" s="51"/>
      <c r="C117" s="51"/>
      <c r="D117" s="52"/>
      <c r="E117" s="67" t="s">
        <v>149</v>
      </c>
      <c r="F117" s="45"/>
      <c r="G117" s="53"/>
      <c r="H117" s="46"/>
      <c r="I117" s="85">
        <v>89932</v>
      </c>
      <c r="J117" s="89">
        <v>89932</v>
      </c>
      <c r="K117" s="54"/>
      <c r="L117" s="54"/>
      <c r="M117" s="59"/>
    </row>
    <row r="118" spans="1:13" s="47" customFormat="1" ht="54" x14ac:dyDescent="0.35">
      <c r="A118" s="51"/>
      <c r="B118" s="51"/>
      <c r="C118" s="51"/>
      <c r="D118" s="52"/>
      <c r="E118" s="67" t="s">
        <v>251</v>
      </c>
      <c r="F118" s="45"/>
      <c r="G118" s="53"/>
      <c r="H118" s="46"/>
      <c r="I118" s="85">
        <v>238190</v>
      </c>
      <c r="J118" s="89">
        <v>238190</v>
      </c>
      <c r="K118" s="54"/>
      <c r="L118" s="54"/>
      <c r="M118" s="59"/>
    </row>
    <row r="119" spans="1:13" s="47" customFormat="1" ht="54" x14ac:dyDescent="0.35">
      <c r="A119" s="51"/>
      <c r="B119" s="51"/>
      <c r="C119" s="51"/>
      <c r="D119" s="52"/>
      <c r="E119" s="67" t="s">
        <v>150</v>
      </c>
      <c r="F119" s="45"/>
      <c r="G119" s="53"/>
      <c r="H119" s="46"/>
      <c r="I119" s="85">
        <v>2784.01</v>
      </c>
      <c r="J119" s="89">
        <v>2784.01</v>
      </c>
      <c r="K119" s="54"/>
      <c r="L119" s="54"/>
      <c r="M119" s="59"/>
    </row>
    <row r="120" spans="1:13" s="47" customFormat="1" ht="54" x14ac:dyDescent="0.35">
      <c r="A120" s="51"/>
      <c r="B120" s="51"/>
      <c r="C120" s="51"/>
      <c r="D120" s="52"/>
      <c r="E120" s="67" t="s">
        <v>151</v>
      </c>
      <c r="F120" s="45"/>
      <c r="G120" s="53"/>
      <c r="H120" s="46"/>
      <c r="I120" s="85">
        <v>319069</v>
      </c>
      <c r="J120" s="89">
        <v>319069</v>
      </c>
      <c r="K120" s="54"/>
      <c r="L120" s="54"/>
      <c r="M120" s="59"/>
    </row>
    <row r="121" spans="1:13" s="47" customFormat="1" ht="36" x14ac:dyDescent="0.35">
      <c r="A121" s="51"/>
      <c r="B121" s="51"/>
      <c r="C121" s="51"/>
      <c r="D121" s="52"/>
      <c r="E121" s="67" t="s">
        <v>152</v>
      </c>
      <c r="F121" s="45"/>
      <c r="G121" s="53"/>
      <c r="H121" s="46"/>
      <c r="I121" s="85">
        <v>127802</v>
      </c>
      <c r="J121" s="89">
        <v>127802</v>
      </c>
      <c r="K121" s="54"/>
      <c r="L121" s="54"/>
      <c r="M121" s="59"/>
    </row>
    <row r="122" spans="1:13" s="47" customFormat="1" ht="54" x14ac:dyDescent="0.35">
      <c r="A122" s="51"/>
      <c r="B122" s="51"/>
      <c r="C122" s="51"/>
      <c r="D122" s="52"/>
      <c r="E122" s="67" t="s">
        <v>153</v>
      </c>
      <c r="F122" s="45"/>
      <c r="G122" s="53"/>
      <c r="H122" s="46"/>
      <c r="I122" s="85">
        <v>375100</v>
      </c>
      <c r="J122" s="89">
        <v>375100</v>
      </c>
      <c r="K122" s="54"/>
      <c r="L122" s="54"/>
      <c r="M122" s="59"/>
    </row>
    <row r="123" spans="1:13" s="47" customFormat="1" ht="36" x14ac:dyDescent="0.35">
      <c r="A123" s="51"/>
      <c r="B123" s="51"/>
      <c r="C123" s="51"/>
      <c r="D123" s="52"/>
      <c r="E123" s="67" t="s">
        <v>154</v>
      </c>
      <c r="F123" s="45"/>
      <c r="G123" s="53"/>
      <c r="H123" s="46"/>
      <c r="I123" s="85">
        <v>139158</v>
      </c>
      <c r="J123" s="89">
        <v>139158</v>
      </c>
      <c r="K123" s="54"/>
      <c r="L123" s="54"/>
      <c r="M123" s="59"/>
    </row>
    <row r="124" spans="1:13" s="47" customFormat="1" ht="54" x14ac:dyDescent="0.35">
      <c r="A124" s="51"/>
      <c r="B124" s="51"/>
      <c r="C124" s="51"/>
      <c r="D124" s="52"/>
      <c r="E124" s="67" t="s">
        <v>155</v>
      </c>
      <c r="F124" s="45"/>
      <c r="G124" s="53"/>
      <c r="H124" s="46"/>
      <c r="I124" s="85">
        <v>403724</v>
      </c>
      <c r="J124" s="89">
        <v>403724</v>
      </c>
      <c r="K124" s="54"/>
      <c r="L124" s="54"/>
      <c r="M124" s="59"/>
    </row>
    <row r="125" spans="1:13" s="47" customFormat="1" ht="36" x14ac:dyDescent="0.35">
      <c r="A125" s="51"/>
      <c r="B125" s="51"/>
      <c r="C125" s="51"/>
      <c r="D125" s="52"/>
      <c r="E125" s="67" t="s">
        <v>156</v>
      </c>
      <c r="F125" s="45"/>
      <c r="G125" s="53"/>
      <c r="H125" s="46"/>
      <c r="I125" s="85">
        <v>186580</v>
      </c>
      <c r="J125" s="89">
        <v>186580</v>
      </c>
      <c r="K125" s="54"/>
      <c r="L125" s="54"/>
      <c r="M125" s="59"/>
    </row>
    <row r="126" spans="1:13" s="47" customFormat="1" ht="54" x14ac:dyDescent="0.35">
      <c r="A126" s="51"/>
      <c r="B126" s="51"/>
      <c r="C126" s="51"/>
      <c r="D126" s="52"/>
      <c r="E126" s="67" t="s">
        <v>157</v>
      </c>
      <c r="F126" s="45"/>
      <c r="G126" s="53"/>
      <c r="H126" s="46"/>
      <c r="I126" s="85">
        <v>237608</v>
      </c>
      <c r="J126" s="89">
        <v>237608</v>
      </c>
      <c r="K126" s="54"/>
      <c r="L126" s="54"/>
      <c r="M126" s="59"/>
    </row>
    <row r="127" spans="1:13" ht="54" x14ac:dyDescent="0.35">
      <c r="A127" s="32" t="s">
        <v>227</v>
      </c>
      <c r="B127" s="57" t="s">
        <v>228</v>
      </c>
      <c r="C127" s="55" t="s">
        <v>100</v>
      </c>
      <c r="D127" s="60" t="s">
        <v>229</v>
      </c>
      <c r="E127" s="60" t="s">
        <v>29</v>
      </c>
      <c r="F127" s="45"/>
      <c r="G127" s="53"/>
      <c r="H127" s="46"/>
      <c r="I127" s="68">
        <f>I128+I129</f>
        <v>16360000</v>
      </c>
      <c r="J127" s="71">
        <f>J128+J129</f>
        <v>12229362</v>
      </c>
      <c r="K127" s="54"/>
      <c r="L127" s="54"/>
      <c r="M127" s="59"/>
    </row>
    <row r="128" spans="1:13" ht="36" x14ac:dyDescent="0.35">
      <c r="A128" s="32"/>
      <c r="B128" s="32"/>
      <c r="C128" s="32"/>
      <c r="D128" s="26"/>
      <c r="E128" s="55" t="s">
        <v>231</v>
      </c>
      <c r="F128" s="28"/>
      <c r="G128" s="30"/>
      <c r="H128" s="31"/>
      <c r="I128" s="85">
        <v>13360000</v>
      </c>
      <c r="J128" s="89">
        <v>9229362</v>
      </c>
      <c r="K128" s="41">
        <v>4130638</v>
      </c>
      <c r="L128" s="41"/>
      <c r="M128" s="58"/>
    </row>
    <row r="129" spans="1:13" ht="36" x14ac:dyDescent="0.35">
      <c r="A129" s="32"/>
      <c r="B129" s="32"/>
      <c r="C129" s="32"/>
      <c r="D129" s="26"/>
      <c r="E129" s="55" t="s">
        <v>230</v>
      </c>
      <c r="F129" s="28"/>
      <c r="G129" s="30"/>
      <c r="H129" s="31"/>
      <c r="I129" s="85">
        <v>3000000</v>
      </c>
      <c r="J129" s="89">
        <v>3000000</v>
      </c>
      <c r="K129" s="41"/>
      <c r="L129" s="41"/>
      <c r="M129" s="58"/>
    </row>
    <row r="130" spans="1:13" ht="54" x14ac:dyDescent="0.35">
      <c r="A130" s="32" t="s">
        <v>158</v>
      </c>
      <c r="B130" s="57" t="s">
        <v>159</v>
      </c>
      <c r="C130" s="55" t="s">
        <v>100</v>
      </c>
      <c r="D130" s="60" t="s">
        <v>160</v>
      </c>
      <c r="E130" s="55" t="s">
        <v>222</v>
      </c>
      <c r="F130" s="45"/>
      <c r="G130" s="53"/>
      <c r="H130" s="46"/>
      <c r="I130" s="68">
        <v>1700210</v>
      </c>
      <c r="J130" s="71">
        <v>1700210</v>
      </c>
      <c r="K130" s="54"/>
      <c r="L130" s="54"/>
      <c r="M130" s="59"/>
    </row>
    <row r="131" spans="1:13" ht="36" x14ac:dyDescent="0.35">
      <c r="A131" s="32" t="s">
        <v>161</v>
      </c>
      <c r="B131" s="57" t="s">
        <v>99</v>
      </c>
      <c r="C131" s="55" t="s">
        <v>100</v>
      </c>
      <c r="D131" s="60" t="s">
        <v>101</v>
      </c>
      <c r="E131" s="60" t="s">
        <v>29</v>
      </c>
      <c r="F131" s="28"/>
      <c r="G131" s="30"/>
      <c r="H131" s="31"/>
      <c r="I131" s="58">
        <f>I132+I133</f>
        <v>2200038.56</v>
      </c>
      <c r="J131" s="41">
        <f>J132+J133</f>
        <v>2200038.56</v>
      </c>
      <c r="K131" s="41"/>
      <c r="L131" s="41"/>
      <c r="M131" s="58"/>
    </row>
    <row r="132" spans="1:13" s="47" customFormat="1" ht="36" x14ac:dyDescent="0.35">
      <c r="A132" s="51"/>
      <c r="B132" s="51"/>
      <c r="C132" s="51"/>
      <c r="D132" s="52"/>
      <c r="E132" s="67" t="s">
        <v>162</v>
      </c>
      <c r="F132" s="45"/>
      <c r="G132" s="53"/>
      <c r="H132" s="46"/>
      <c r="I132" s="68">
        <v>1100019.28</v>
      </c>
      <c r="J132" s="71">
        <v>1100019.28</v>
      </c>
      <c r="K132" s="54"/>
      <c r="L132" s="54"/>
      <c r="M132" s="59"/>
    </row>
    <row r="133" spans="1:13" s="47" customFormat="1" ht="36" x14ac:dyDescent="0.35">
      <c r="A133" s="51"/>
      <c r="B133" s="51"/>
      <c r="C133" s="51"/>
      <c r="D133" s="52"/>
      <c r="E133" s="67" t="s">
        <v>163</v>
      </c>
      <c r="F133" s="45"/>
      <c r="G133" s="53"/>
      <c r="H133" s="46"/>
      <c r="I133" s="68">
        <v>1100019.28</v>
      </c>
      <c r="J133" s="71">
        <v>1100019.28</v>
      </c>
      <c r="K133" s="54"/>
      <c r="L133" s="54"/>
      <c r="M133" s="59"/>
    </row>
    <row r="134" spans="1:13" ht="36" x14ac:dyDescent="0.35">
      <c r="A134" s="32" t="s">
        <v>164</v>
      </c>
      <c r="B134" s="57" t="s">
        <v>103</v>
      </c>
      <c r="C134" s="55" t="s">
        <v>100</v>
      </c>
      <c r="D134" s="60" t="s">
        <v>104</v>
      </c>
      <c r="E134" s="60" t="s">
        <v>29</v>
      </c>
      <c r="F134" s="28"/>
      <c r="G134" s="30"/>
      <c r="H134" s="31"/>
      <c r="I134" s="58">
        <f>SUM(I135:I145)</f>
        <v>6061951.1600000001</v>
      </c>
      <c r="J134" s="41">
        <f>SUM(J135:J145)</f>
        <v>6061951.1600000001</v>
      </c>
      <c r="K134" s="41"/>
      <c r="L134" s="41"/>
      <c r="M134" s="58"/>
    </row>
    <row r="135" spans="1:13" ht="90" x14ac:dyDescent="0.35">
      <c r="A135" s="32"/>
      <c r="B135" s="32"/>
      <c r="C135" s="32"/>
      <c r="D135" s="26"/>
      <c r="E135" s="67" t="s">
        <v>165</v>
      </c>
      <c r="F135" s="28"/>
      <c r="G135" s="30"/>
      <c r="H135" s="31"/>
      <c r="I135" s="86">
        <v>350000</v>
      </c>
      <c r="J135" s="90">
        <v>350000</v>
      </c>
      <c r="K135" s="41"/>
      <c r="L135" s="41"/>
      <c r="M135" s="58"/>
    </row>
    <row r="136" spans="1:13" ht="54" x14ac:dyDescent="0.35">
      <c r="A136" s="32"/>
      <c r="B136" s="32"/>
      <c r="C136" s="32"/>
      <c r="D136" s="26"/>
      <c r="E136" s="67" t="s">
        <v>166</v>
      </c>
      <c r="F136" s="28"/>
      <c r="G136" s="30"/>
      <c r="H136" s="31"/>
      <c r="I136" s="86">
        <v>105735.81</v>
      </c>
      <c r="J136" s="90">
        <v>105735.81</v>
      </c>
      <c r="K136" s="41"/>
      <c r="L136" s="41"/>
      <c r="M136" s="58"/>
    </row>
    <row r="137" spans="1:13" ht="54" x14ac:dyDescent="0.35">
      <c r="A137" s="32"/>
      <c r="B137" s="32"/>
      <c r="C137" s="32"/>
      <c r="D137" s="26"/>
      <c r="E137" s="67" t="s">
        <v>167</v>
      </c>
      <c r="F137" s="28"/>
      <c r="G137" s="30"/>
      <c r="H137" s="31"/>
      <c r="I137" s="86">
        <v>91093.37</v>
      </c>
      <c r="J137" s="90">
        <v>91093.37</v>
      </c>
      <c r="K137" s="41"/>
      <c r="L137" s="41"/>
      <c r="M137" s="58"/>
    </row>
    <row r="138" spans="1:13" ht="54" x14ac:dyDescent="0.35">
      <c r="A138" s="32"/>
      <c r="B138" s="32"/>
      <c r="C138" s="32"/>
      <c r="D138" s="26"/>
      <c r="E138" s="67" t="s">
        <v>168</v>
      </c>
      <c r="F138" s="28"/>
      <c r="G138" s="30"/>
      <c r="H138" s="31"/>
      <c r="I138" s="86">
        <v>148644</v>
      </c>
      <c r="J138" s="90">
        <v>148644</v>
      </c>
      <c r="K138" s="41"/>
      <c r="L138" s="41"/>
      <c r="M138" s="58"/>
    </row>
    <row r="139" spans="1:13" ht="54" x14ac:dyDescent="0.35">
      <c r="A139" s="32"/>
      <c r="B139" s="32"/>
      <c r="C139" s="32"/>
      <c r="D139" s="26"/>
      <c r="E139" s="67" t="s">
        <v>169</v>
      </c>
      <c r="F139" s="28"/>
      <c r="G139" s="30"/>
      <c r="H139" s="31"/>
      <c r="I139" s="86">
        <v>329491.84000000003</v>
      </c>
      <c r="J139" s="90">
        <v>329491.84000000003</v>
      </c>
      <c r="K139" s="41"/>
      <c r="L139" s="41"/>
      <c r="M139" s="58"/>
    </row>
    <row r="140" spans="1:13" ht="54" x14ac:dyDescent="0.35">
      <c r="A140" s="32"/>
      <c r="B140" s="32"/>
      <c r="C140" s="32"/>
      <c r="D140" s="26"/>
      <c r="E140" s="67" t="s">
        <v>170</v>
      </c>
      <c r="F140" s="28"/>
      <c r="G140" s="30"/>
      <c r="H140" s="31"/>
      <c r="I140" s="86">
        <v>186640.05</v>
      </c>
      <c r="J140" s="90">
        <v>186640.05</v>
      </c>
      <c r="K140" s="41"/>
      <c r="L140" s="41"/>
      <c r="M140" s="58"/>
    </row>
    <row r="141" spans="1:13" ht="54" x14ac:dyDescent="0.35">
      <c r="A141" s="32"/>
      <c r="B141" s="32"/>
      <c r="C141" s="32"/>
      <c r="D141" s="26"/>
      <c r="E141" s="67" t="s">
        <v>171</v>
      </c>
      <c r="F141" s="28"/>
      <c r="G141" s="30"/>
      <c r="H141" s="31"/>
      <c r="I141" s="86">
        <v>458427.97</v>
      </c>
      <c r="J141" s="90">
        <v>458427.97</v>
      </c>
      <c r="K141" s="41"/>
      <c r="L141" s="41"/>
      <c r="M141" s="58"/>
    </row>
    <row r="142" spans="1:13" ht="54" x14ac:dyDescent="0.35">
      <c r="A142" s="32"/>
      <c r="B142" s="32"/>
      <c r="C142" s="32"/>
      <c r="D142" s="26"/>
      <c r="E142" s="67" t="s">
        <v>172</v>
      </c>
      <c r="F142" s="28"/>
      <c r="G142" s="30"/>
      <c r="H142" s="31"/>
      <c r="I142" s="86">
        <v>188769.9</v>
      </c>
      <c r="J142" s="90">
        <v>188769.9</v>
      </c>
      <c r="K142" s="41"/>
      <c r="L142" s="41"/>
      <c r="M142" s="58"/>
    </row>
    <row r="143" spans="1:13" ht="54" x14ac:dyDescent="0.35">
      <c r="A143" s="32"/>
      <c r="B143" s="32"/>
      <c r="C143" s="32"/>
      <c r="D143" s="26"/>
      <c r="E143" s="67" t="s">
        <v>173</v>
      </c>
      <c r="F143" s="28"/>
      <c r="G143" s="30"/>
      <c r="H143" s="31"/>
      <c r="I143" s="86">
        <v>3130168.22</v>
      </c>
      <c r="J143" s="90">
        <v>3130168.22</v>
      </c>
      <c r="K143" s="41"/>
      <c r="L143" s="41"/>
      <c r="M143" s="58"/>
    </row>
    <row r="144" spans="1:13" ht="72" x14ac:dyDescent="0.35">
      <c r="A144" s="32"/>
      <c r="B144" s="32"/>
      <c r="C144" s="32"/>
      <c r="D144" s="26"/>
      <c r="E144" s="67" t="s">
        <v>174</v>
      </c>
      <c r="F144" s="28"/>
      <c r="G144" s="30"/>
      <c r="H144" s="31"/>
      <c r="I144" s="86">
        <v>1015720</v>
      </c>
      <c r="J144" s="90">
        <v>1015720</v>
      </c>
      <c r="K144" s="41"/>
      <c r="L144" s="41"/>
      <c r="M144" s="58"/>
    </row>
    <row r="145" spans="1:13" ht="54" x14ac:dyDescent="0.35">
      <c r="A145" s="32"/>
      <c r="B145" s="32"/>
      <c r="C145" s="32"/>
      <c r="D145" s="26"/>
      <c r="E145" s="67" t="s">
        <v>175</v>
      </c>
      <c r="F145" s="28"/>
      <c r="G145" s="30"/>
      <c r="H145" s="31"/>
      <c r="I145" s="86">
        <v>57260</v>
      </c>
      <c r="J145" s="90">
        <v>57260</v>
      </c>
      <c r="K145" s="41"/>
      <c r="L145" s="41"/>
      <c r="M145" s="58"/>
    </row>
    <row r="146" spans="1:13" ht="119.4" customHeight="1" x14ac:dyDescent="0.35">
      <c r="A146" s="32" t="s">
        <v>217</v>
      </c>
      <c r="B146" s="57" t="s">
        <v>218</v>
      </c>
      <c r="C146" s="55" t="s">
        <v>115</v>
      </c>
      <c r="D146" s="60" t="s">
        <v>219</v>
      </c>
      <c r="E146" s="56" t="s">
        <v>235</v>
      </c>
      <c r="F146" s="45"/>
      <c r="G146" s="53"/>
      <c r="H146" s="46"/>
      <c r="I146" s="68">
        <v>1188551</v>
      </c>
      <c r="J146" s="71">
        <v>1188551</v>
      </c>
      <c r="K146" s="54"/>
      <c r="L146" s="54"/>
      <c r="M146" s="59"/>
    </row>
    <row r="147" spans="1:13" ht="54" x14ac:dyDescent="0.35">
      <c r="A147" s="32" t="s">
        <v>177</v>
      </c>
      <c r="B147" s="57" t="s">
        <v>178</v>
      </c>
      <c r="C147" s="55" t="s">
        <v>179</v>
      </c>
      <c r="D147" s="60" t="s">
        <v>180</v>
      </c>
      <c r="E147" s="60" t="s">
        <v>29</v>
      </c>
      <c r="F147" s="28"/>
      <c r="G147" s="30"/>
      <c r="H147" s="31"/>
      <c r="I147" s="58">
        <f>I148+I149+I150+I151+I152</f>
        <v>6662961.8499999996</v>
      </c>
      <c r="J147" s="41">
        <f>J148+J149+J150+J151+J152</f>
        <v>6662961.8499999996</v>
      </c>
      <c r="K147" s="41">
        <f t="shared" ref="K147:M147" si="14">K148+K149+K150+K151</f>
        <v>0</v>
      </c>
      <c r="L147" s="41">
        <f t="shared" si="14"/>
        <v>0</v>
      </c>
      <c r="M147" s="58">
        <f t="shared" si="14"/>
        <v>0</v>
      </c>
    </row>
    <row r="148" spans="1:13" ht="36" x14ac:dyDescent="0.35">
      <c r="A148" s="32"/>
      <c r="B148" s="32"/>
      <c r="C148" s="32"/>
      <c r="D148" s="26"/>
      <c r="E148" s="67" t="s">
        <v>181</v>
      </c>
      <c r="F148" s="28"/>
      <c r="G148" s="30"/>
      <c r="H148" s="31"/>
      <c r="I148" s="58">
        <v>5730254.8499999996</v>
      </c>
      <c r="J148" s="41">
        <v>5730254.8499999996</v>
      </c>
      <c r="K148" s="41"/>
      <c r="L148" s="41"/>
      <c r="M148" s="58"/>
    </row>
    <row r="149" spans="1:13" ht="36" x14ac:dyDescent="0.35">
      <c r="A149" s="32"/>
      <c r="B149" s="32"/>
      <c r="C149" s="32"/>
      <c r="D149" s="26"/>
      <c r="E149" s="67" t="s">
        <v>182</v>
      </c>
      <c r="F149" s="28"/>
      <c r="G149" s="30"/>
      <c r="H149" s="31"/>
      <c r="I149" s="58">
        <v>37107</v>
      </c>
      <c r="J149" s="41">
        <v>37107</v>
      </c>
      <c r="K149" s="41"/>
      <c r="L149" s="41"/>
      <c r="M149" s="58"/>
    </row>
    <row r="150" spans="1:13" ht="54" x14ac:dyDescent="0.35">
      <c r="A150" s="32"/>
      <c r="B150" s="32"/>
      <c r="C150" s="32"/>
      <c r="D150" s="26"/>
      <c r="E150" s="60" t="s">
        <v>176</v>
      </c>
      <c r="F150" s="28"/>
      <c r="G150" s="30"/>
      <c r="H150" s="31"/>
      <c r="I150" s="58">
        <v>350000</v>
      </c>
      <c r="J150" s="41">
        <v>350000</v>
      </c>
      <c r="K150" s="41"/>
      <c r="L150" s="41"/>
      <c r="M150" s="58"/>
    </row>
    <row r="151" spans="1:13" ht="54" x14ac:dyDescent="0.35">
      <c r="A151" s="32"/>
      <c r="B151" s="32"/>
      <c r="C151" s="32"/>
      <c r="D151" s="26"/>
      <c r="E151" s="67" t="s">
        <v>183</v>
      </c>
      <c r="F151" s="28"/>
      <c r="G151" s="30"/>
      <c r="H151" s="31"/>
      <c r="I151" s="58">
        <v>300000</v>
      </c>
      <c r="J151" s="41">
        <v>300000</v>
      </c>
      <c r="K151" s="41"/>
      <c r="L151" s="41"/>
      <c r="M151" s="58"/>
    </row>
    <row r="152" spans="1:13" ht="90" x14ac:dyDescent="0.35">
      <c r="A152" s="32"/>
      <c r="B152" s="32"/>
      <c r="C152" s="32"/>
      <c r="D152" s="26"/>
      <c r="E152" s="92" t="s">
        <v>232</v>
      </c>
      <c r="F152" s="28"/>
      <c r="G152" s="30"/>
      <c r="H152" s="31"/>
      <c r="I152" s="58">
        <v>245600</v>
      </c>
      <c r="J152" s="41">
        <v>245600</v>
      </c>
      <c r="K152" s="41"/>
      <c r="L152" s="41"/>
      <c r="M152" s="58"/>
    </row>
    <row r="153" spans="1:13" x14ac:dyDescent="0.35">
      <c r="A153" s="32" t="s">
        <v>184</v>
      </c>
      <c r="B153" s="57" t="s">
        <v>185</v>
      </c>
      <c r="C153" s="55" t="s">
        <v>116</v>
      </c>
      <c r="D153" s="60" t="s">
        <v>117</v>
      </c>
      <c r="E153" s="60" t="s">
        <v>29</v>
      </c>
      <c r="F153" s="28"/>
      <c r="G153" s="30"/>
      <c r="H153" s="31"/>
      <c r="I153" s="58">
        <f>I154+I155+I156+I157+I158+I159+I160+I161</f>
        <v>6867868.9800000004</v>
      </c>
      <c r="J153" s="41">
        <f>J154+J155+J156+J157+J158+J159+J160+J161</f>
        <v>6867868.9800000004</v>
      </c>
      <c r="K153" s="41"/>
      <c r="L153" s="41"/>
      <c r="M153" s="58"/>
    </row>
    <row r="154" spans="1:13" s="47" customFormat="1" ht="36" x14ac:dyDescent="0.35">
      <c r="A154" s="51"/>
      <c r="B154" s="51"/>
      <c r="C154" s="51"/>
      <c r="D154" s="52"/>
      <c r="E154" s="67" t="s">
        <v>190</v>
      </c>
      <c r="F154" s="28"/>
      <c r="G154" s="30"/>
      <c r="H154" s="31"/>
      <c r="I154" s="85">
        <f>477515.88+992484.12</f>
        <v>1470000</v>
      </c>
      <c r="J154" s="89">
        <f>477515.88+992484.12</f>
        <v>1470000</v>
      </c>
      <c r="K154" s="54"/>
      <c r="L154" s="54"/>
      <c r="M154" s="59"/>
    </row>
    <row r="155" spans="1:13" s="47" customFormat="1" ht="36" x14ac:dyDescent="0.35">
      <c r="A155" s="51"/>
      <c r="B155" s="51"/>
      <c r="C155" s="51"/>
      <c r="D155" s="52"/>
      <c r="E155" s="67" t="s">
        <v>191</v>
      </c>
      <c r="F155" s="28"/>
      <c r="G155" s="30"/>
      <c r="H155" s="31"/>
      <c r="I155" s="85">
        <v>356325</v>
      </c>
      <c r="J155" s="89">
        <v>356325</v>
      </c>
      <c r="K155" s="54"/>
      <c r="L155" s="54"/>
      <c r="M155" s="59"/>
    </row>
    <row r="156" spans="1:13" s="47" customFormat="1" ht="36" x14ac:dyDescent="0.35">
      <c r="A156" s="51"/>
      <c r="B156" s="51"/>
      <c r="C156" s="51"/>
      <c r="D156" s="52"/>
      <c r="E156" s="67" t="s">
        <v>192</v>
      </c>
      <c r="F156" s="28"/>
      <c r="G156" s="30"/>
      <c r="H156" s="31"/>
      <c r="I156" s="85">
        <v>675427</v>
      </c>
      <c r="J156" s="89">
        <v>675427</v>
      </c>
      <c r="K156" s="54"/>
      <c r="L156" s="54"/>
      <c r="M156" s="59"/>
    </row>
    <row r="157" spans="1:13" s="47" customFormat="1" ht="36" x14ac:dyDescent="0.35">
      <c r="A157" s="51"/>
      <c r="B157" s="51"/>
      <c r="C157" s="51"/>
      <c r="D157" s="52"/>
      <c r="E157" s="67" t="s">
        <v>193</v>
      </c>
      <c r="F157" s="28"/>
      <c r="G157" s="30"/>
      <c r="H157" s="31"/>
      <c r="I157" s="85">
        <v>99306.77</v>
      </c>
      <c r="J157" s="89">
        <v>99306.77</v>
      </c>
      <c r="K157" s="54"/>
      <c r="L157" s="54"/>
      <c r="M157" s="59"/>
    </row>
    <row r="158" spans="1:13" s="47" customFormat="1" ht="36" x14ac:dyDescent="0.35">
      <c r="A158" s="51"/>
      <c r="B158" s="51"/>
      <c r="C158" s="51"/>
      <c r="D158" s="52"/>
      <c r="E158" s="67" t="s">
        <v>194</v>
      </c>
      <c r="F158" s="28"/>
      <c r="G158" s="30"/>
      <c r="H158" s="31"/>
      <c r="I158" s="85">
        <v>284410.21000000002</v>
      </c>
      <c r="J158" s="89">
        <v>284410.21000000002</v>
      </c>
      <c r="K158" s="54"/>
      <c r="L158" s="54"/>
      <c r="M158" s="59"/>
    </row>
    <row r="159" spans="1:13" s="47" customFormat="1" ht="72" x14ac:dyDescent="0.35">
      <c r="A159" s="51"/>
      <c r="B159" s="51"/>
      <c r="C159" s="51"/>
      <c r="D159" s="52"/>
      <c r="E159" s="56" t="s">
        <v>236</v>
      </c>
      <c r="F159" s="28"/>
      <c r="G159" s="30"/>
      <c r="H159" s="31"/>
      <c r="I159" s="85">
        <v>100000</v>
      </c>
      <c r="J159" s="89">
        <v>100000</v>
      </c>
      <c r="K159" s="54"/>
      <c r="L159" s="54"/>
      <c r="M159" s="59"/>
    </row>
    <row r="160" spans="1:13" s="47" customFormat="1" ht="72" x14ac:dyDescent="0.35">
      <c r="A160" s="51"/>
      <c r="B160" s="51"/>
      <c r="C160" s="51"/>
      <c r="D160" s="52"/>
      <c r="E160" s="56" t="s">
        <v>237</v>
      </c>
      <c r="F160" s="28"/>
      <c r="G160" s="30"/>
      <c r="H160" s="31"/>
      <c r="I160" s="85">
        <v>100000</v>
      </c>
      <c r="J160" s="89">
        <v>100000</v>
      </c>
      <c r="K160" s="54"/>
      <c r="L160" s="54"/>
      <c r="M160" s="59"/>
    </row>
    <row r="161" spans="1:14" s="47" customFormat="1" ht="36" x14ac:dyDescent="0.35">
      <c r="A161" s="51"/>
      <c r="B161" s="51"/>
      <c r="C161" s="51"/>
      <c r="D161" s="52"/>
      <c r="E161" s="56" t="s">
        <v>238</v>
      </c>
      <c r="F161" s="28"/>
      <c r="G161" s="30"/>
      <c r="H161" s="31"/>
      <c r="I161" s="85">
        <v>3782400</v>
      </c>
      <c r="J161" s="89">
        <v>3782400</v>
      </c>
      <c r="K161" s="54"/>
      <c r="L161" s="54"/>
      <c r="M161" s="59"/>
    </row>
    <row r="162" spans="1:14" ht="54" x14ac:dyDescent="0.35">
      <c r="A162" s="32" t="s">
        <v>186</v>
      </c>
      <c r="B162" s="57" t="s">
        <v>187</v>
      </c>
      <c r="C162" s="55" t="s">
        <v>119</v>
      </c>
      <c r="D162" s="60" t="s">
        <v>120</v>
      </c>
      <c r="E162" s="60" t="s">
        <v>29</v>
      </c>
      <c r="F162" s="28"/>
      <c r="G162" s="30"/>
      <c r="H162" s="31"/>
      <c r="I162" s="58">
        <f>I163+I164+I165+I166+I167+I168+I169+I170</f>
        <v>14423146.9</v>
      </c>
      <c r="J162" s="41">
        <f>J163+J164+J165+J166+J167+J168+J169+J170</f>
        <v>10412353.9</v>
      </c>
      <c r="K162" s="41">
        <f>K163+K164+K165+K166+K167+K168+K169+K170</f>
        <v>4010793</v>
      </c>
      <c r="L162" s="41">
        <f>L163+L164+L165+L166+L167+L168+L169+L170</f>
        <v>0</v>
      </c>
      <c r="M162" s="58"/>
    </row>
    <row r="163" spans="1:14" s="47" customFormat="1" ht="90" x14ac:dyDescent="0.35">
      <c r="A163" s="51"/>
      <c r="B163" s="51"/>
      <c r="C163" s="51"/>
      <c r="D163" s="52"/>
      <c r="E163" s="67" t="s">
        <v>195</v>
      </c>
      <c r="F163" s="28"/>
      <c r="G163" s="30"/>
      <c r="H163" s="31"/>
      <c r="I163" s="68">
        <f>3265655.66+200000</f>
        <v>3465655.66</v>
      </c>
      <c r="J163" s="71">
        <f>3265655.66+200000</f>
        <v>3465655.66</v>
      </c>
      <c r="K163" s="41"/>
      <c r="L163" s="41"/>
      <c r="M163" s="59"/>
    </row>
    <row r="164" spans="1:14" s="47" customFormat="1" ht="36" x14ac:dyDescent="0.35">
      <c r="A164" s="51"/>
      <c r="B164" s="51"/>
      <c r="C164" s="51"/>
      <c r="D164" s="52"/>
      <c r="E164" s="67" t="s">
        <v>214</v>
      </c>
      <c r="F164" s="28"/>
      <c r="G164" s="30"/>
      <c r="H164" s="31"/>
      <c r="I164" s="68">
        <f>620518+500000</f>
        <v>1120518</v>
      </c>
      <c r="J164" s="71">
        <f>620518+500000</f>
        <v>1120518</v>
      </c>
      <c r="K164" s="41"/>
      <c r="L164" s="41"/>
      <c r="M164" s="59"/>
    </row>
    <row r="165" spans="1:14" s="47" customFormat="1" ht="54" x14ac:dyDescent="0.35">
      <c r="A165" s="51"/>
      <c r="B165" s="51"/>
      <c r="C165" s="51"/>
      <c r="D165" s="52"/>
      <c r="E165" s="55" t="s">
        <v>196</v>
      </c>
      <c r="F165" s="28"/>
      <c r="G165" s="30"/>
      <c r="H165" s="31"/>
      <c r="I165" s="68">
        <v>1004292.24</v>
      </c>
      <c r="J165" s="71">
        <v>1004292.24</v>
      </c>
      <c r="K165" s="41"/>
      <c r="L165" s="41"/>
      <c r="M165" s="59"/>
    </row>
    <row r="166" spans="1:14" s="47" customFormat="1" ht="126" x14ac:dyDescent="0.35">
      <c r="A166" s="51"/>
      <c r="B166" s="51"/>
      <c r="C166" s="51"/>
      <c r="D166" s="52"/>
      <c r="E166" s="55" t="s">
        <v>197</v>
      </c>
      <c r="F166" s="28"/>
      <c r="G166" s="30"/>
      <c r="H166" s="31"/>
      <c r="I166" s="68">
        <f>10141431-6130638</f>
        <v>4010793</v>
      </c>
      <c r="J166" s="41"/>
      <c r="K166" s="71">
        <f>10141431-6130638</f>
        <v>4010793</v>
      </c>
      <c r="L166" s="41"/>
      <c r="M166" s="59"/>
    </row>
    <row r="167" spans="1:14" s="47" customFormat="1" ht="90" x14ac:dyDescent="0.35">
      <c r="A167" s="51"/>
      <c r="B167" s="51"/>
      <c r="C167" s="51"/>
      <c r="D167" s="93"/>
      <c r="E167" s="56" t="s">
        <v>239</v>
      </c>
      <c r="F167" s="28"/>
      <c r="G167" s="30"/>
      <c r="H167" s="31"/>
      <c r="I167" s="68">
        <v>200000</v>
      </c>
      <c r="J167" s="41">
        <v>200000</v>
      </c>
      <c r="K167" s="71"/>
      <c r="L167" s="41"/>
      <c r="M167" s="59"/>
    </row>
    <row r="168" spans="1:14" s="47" customFormat="1" ht="72" x14ac:dyDescent="0.35">
      <c r="A168" s="51"/>
      <c r="B168" s="51"/>
      <c r="C168" s="51"/>
      <c r="D168" s="93"/>
      <c r="E168" s="56" t="s">
        <v>240</v>
      </c>
      <c r="F168" s="28"/>
      <c r="G168" s="30"/>
      <c r="H168" s="31"/>
      <c r="I168" s="68">
        <v>100000</v>
      </c>
      <c r="J168" s="41">
        <v>100000</v>
      </c>
      <c r="K168" s="71"/>
      <c r="L168" s="41"/>
      <c r="M168" s="59"/>
    </row>
    <row r="169" spans="1:14" s="47" customFormat="1" ht="72" x14ac:dyDescent="0.35">
      <c r="A169" s="51"/>
      <c r="B169" s="51"/>
      <c r="C169" s="51"/>
      <c r="D169" s="93"/>
      <c r="E169" s="56" t="s">
        <v>233</v>
      </c>
      <c r="F169" s="28"/>
      <c r="G169" s="30"/>
      <c r="H169" s="31"/>
      <c r="I169" s="68">
        <v>245400</v>
      </c>
      <c r="J169" s="41">
        <v>245400</v>
      </c>
      <c r="K169" s="71"/>
      <c r="L169" s="41"/>
      <c r="M169" s="59"/>
    </row>
    <row r="170" spans="1:14" s="47" customFormat="1" ht="144" x14ac:dyDescent="0.35">
      <c r="A170" s="51"/>
      <c r="B170" s="51"/>
      <c r="C170" s="51"/>
      <c r="D170" s="93"/>
      <c r="E170" s="55" t="s">
        <v>234</v>
      </c>
      <c r="F170" s="28"/>
      <c r="G170" s="30"/>
      <c r="H170" s="31"/>
      <c r="I170" s="68">
        <v>4276488</v>
      </c>
      <c r="J170" s="41">
        <v>4276488</v>
      </c>
      <c r="K170" s="71"/>
      <c r="L170" s="41"/>
      <c r="M170" s="59"/>
    </row>
    <row r="171" spans="1:14" ht="37.950000000000003" customHeight="1" x14ac:dyDescent="0.35">
      <c r="A171" s="29" t="s">
        <v>198</v>
      </c>
      <c r="B171" s="27" t="s">
        <v>36</v>
      </c>
      <c r="C171" s="27" t="s">
        <v>36</v>
      </c>
      <c r="D171" s="102" t="s">
        <v>199</v>
      </c>
      <c r="E171" s="103"/>
      <c r="F171" s="28"/>
      <c r="G171" s="30"/>
      <c r="H171" s="31"/>
      <c r="I171" s="42">
        <f>I172</f>
        <v>580000</v>
      </c>
      <c r="J171" s="43">
        <f>J172</f>
        <v>580000</v>
      </c>
      <c r="K171" s="43"/>
      <c r="L171" s="43"/>
      <c r="M171" s="58"/>
      <c r="N171" s="1"/>
    </row>
    <row r="172" spans="1:14" ht="37.950000000000003" customHeight="1" x14ac:dyDescent="0.35">
      <c r="A172" s="29" t="s">
        <v>200</v>
      </c>
      <c r="B172" s="27" t="s">
        <v>36</v>
      </c>
      <c r="C172" s="27" t="s">
        <v>36</v>
      </c>
      <c r="D172" s="102" t="s">
        <v>199</v>
      </c>
      <c r="E172" s="103"/>
      <c r="F172" s="28"/>
      <c r="G172" s="30"/>
      <c r="H172" s="31"/>
      <c r="I172" s="42">
        <f>I173+I174</f>
        <v>580000</v>
      </c>
      <c r="J172" s="43">
        <f>J173+J174</f>
        <v>580000</v>
      </c>
      <c r="K172" s="43"/>
      <c r="L172" s="43"/>
      <c r="M172" s="58"/>
      <c r="N172" s="1"/>
    </row>
    <row r="173" spans="1:14" ht="72" x14ac:dyDescent="0.35">
      <c r="A173" s="32" t="s">
        <v>201</v>
      </c>
      <c r="B173" s="57" t="s">
        <v>53</v>
      </c>
      <c r="C173" s="55" t="s">
        <v>27</v>
      </c>
      <c r="D173" s="60" t="s">
        <v>54</v>
      </c>
      <c r="E173" s="60" t="s">
        <v>63</v>
      </c>
      <c r="F173" s="28"/>
      <c r="G173" s="30"/>
      <c r="H173" s="31"/>
      <c r="I173" s="58">
        <v>30000</v>
      </c>
      <c r="J173" s="41">
        <v>30000</v>
      </c>
      <c r="K173" s="41"/>
      <c r="L173" s="41"/>
      <c r="M173" s="58"/>
    </row>
    <row r="174" spans="1:14" ht="36" x14ac:dyDescent="0.35">
      <c r="A174" s="32" t="s">
        <v>203</v>
      </c>
      <c r="B174" s="57" t="s">
        <v>204</v>
      </c>
      <c r="C174" s="55" t="s">
        <v>179</v>
      </c>
      <c r="D174" s="60" t="s">
        <v>205</v>
      </c>
      <c r="E174" s="60" t="s">
        <v>63</v>
      </c>
      <c r="F174" s="28"/>
      <c r="G174" s="30"/>
      <c r="H174" s="31"/>
      <c r="I174" s="58">
        <v>550000</v>
      </c>
      <c r="J174" s="41">
        <v>550000</v>
      </c>
      <c r="K174" s="41"/>
      <c r="L174" s="41"/>
      <c r="M174" s="58"/>
    </row>
    <row r="175" spans="1:14" ht="37.950000000000003" customHeight="1" x14ac:dyDescent="0.35">
      <c r="A175" s="29" t="s">
        <v>206</v>
      </c>
      <c r="B175" s="27" t="s">
        <v>36</v>
      </c>
      <c r="C175" s="27" t="s">
        <v>36</v>
      </c>
      <c r="D175" s="102" t="s">
        <v>207</v>
      </c>
      <c r="E175" s="103"/>
      <c r="F175" s="28"/>
      <c r="G175" s="30"/>
      <c r="H175" s="31"/>
      <c r="I175" s="42">
        <f>I176</f>
        <v>790250</v>
      </c>
      <c r="J175" s="43">
        <f>J176</f>
        <v>790250</v>
      </c>
      <c r="K175" s="43"/>
      <c r="L175" s="43"/>
      <c r="M175" s="58"/>
      <c r="N175" s="1"/>
    </row>
    <row r="176" spans="1:14" ht="37.950000000000003" customHeight="1" x14ac:dyDescent="0.35">
      <c r="A176" s="29" t="s">
        <v>208</v>
      </c>
      <c r="B176" s="27" t="s">
        <v>36</v>
      </c>
      <c r="C176" s="27" t="s">
        <v>36</v>
      </c>
      <c r="D176" s="102" t="s">
        <v>207</v>
      </c>
      <c r="E176" s="103"/>
      <c r="F176" s="28"/>
      <c r="G176" s="30"/>
      <c r="H176" s="31"/>
      <c r="I176" s="42">
        <f>I177</f>
        <v>790250</v>
      </c>
      <c r="J176" s="43">
        <f>J177</f>
        <v>790250</v>
      </c>
      <c r="K176" s="43"/>
      <c r="L176" s="43"/>
      <c r="M176" s="58"/>
      <c r="N176" s="1"/>
    </row>
    <row r="177" spans="1:13" ht="72" x14ac:dyDescent="0.35">
      <c r="A177" s="32" t="s">
        <v>209</v>
      </c>
      <c r="B177" s="57" t="s">
        <v>210</v>
      </c>
      <c r="C177" s="55" t="s">
        <v>211</v>
      </c>
      <c r="D177" s="60" t="s">
        <v>212</v>
      </c>
      <c r="E177" s="60" t="s">
        <v>29</v>
      </c>
      <c r="F177" s="28"/>
      <c r="G177" s="30"/>
      <c r="H177" s="31"/>
      <c r="I177" s="58">
        <f>I178+I179</f>
        <v>790250</v>
      </c>
      <c r="J177" s="41">
        <f>J178+J179</f>
        <v>790250</v>
      </c>
      <c r="K177" s="41"/>
      <c r="L177" s="41"/>
      <c r="M177" s="58"/>
    </row>
    <row r="178" spans="1:13" s="47" customFormat="1" ht="36" x14ac:dyDescent="0.35">
      <c r="A178" s="51"/>
      <c r="B178" s="51"/>
      <c r="C178" s="51"/>
      <c r="D178" s="52"/>
      <c r="E178" s="60" t="s">
        <v>213</v>
      </c>
      <c r="F178" s="28"/>
      <c r="G178" s="30"/>
      <c r="H178" s="31"/>
      <c r="I178" s="58">
        <v>365250</v>
      </c>
      <c r="J178" s="41">
        <v>365250</v>
      </c>
      <c r="K178" s="54"/>
      <c r="L178" s="54"/>
      <c r="M178" s="59"/>
    </row>
    <row r="179" spans="1:13" s="47" customFormat="1" ht="54" x14ac:dyDescent="0.35">
      <c r="A179" s="51"/>
      <c r="B179" s="51"/>
      <c r="C179" s="51"/>
      <c r="D179" s="52"/>
      <c r="E179" s="60" t="s">
        <v>221</v>
      </c>
      <c r="F179" s="28"/>
      <c r="G179" s="30"/>
      <c r="H179" s="31"/>
      <c r="I179" s="58">
        <v>425000</v>
      </c>
      <c r="J179" s="41">
        <v>425000</v>
      </c>
      <c r="K179" s="54"/>
      <c r="L179" s="54"/>
      <c r="M179" s="59"/>
    </row>
    <row r="180" spans="1:13" x14ac:dyDescent="0.35">
      <c r="A180" s="48"/>
      <c r="B180" s="27"/>
      <c r="C180" s="27"/>
      <c r="D180" s="2"/>
      <c r="E180" s="18" t="s">
        <v>0</v>
      </c>
      <c r="F180" s="19"/>
      <c r="G180" s="22"/>
      <c r="H180" s="23"/>
      <c r="I180" s="87">
        <f>I19+I25+I28+I34+I38+I41+I81+I171+I175</f>
        <v>100921264.71000001</v>
      </c>
      <c r="J180" s="88">
        <f>J19+J25+J28+J34+J38+J41+J81+J171+J175</f>
        <v>82864442.510000005</v>
      </c>
      <c r="K180" s="88">
        <f>K19+K25+K28+K34+K38+K41+K81+K171+K175</f>
        <v>7869362</v>
      </c>
      <c r="L180" s="88">
        <f>L19+L25+L28+L34+L38+L41+L81+L171+L175</f>
        <v>5600000</v>
      </c>
      <c r="M180" s="87"/>
    </row>
    <row r="181" spans="1:13" x14ac:dyDescent="0.35">
      <c r="A181" s="5"/>
      <c r="B181" s="4"/>
      <c r="C181" s="4"/>
      <c r="E181" s="20"/>
      <c r="F181" s="6"/>
      <c r="G181" s="6"/>
      <c r="H181" s="7"/>
      <c r="I181" s="21"/>
      <c r="J181" s="36"/>
      <c r="K181" s="36"/>
      <c r="L181" s="36"/>
      <c r="M181" s="7"/>
    </row>
    <row r="182" spans="1:13" s="38" customFormat="1" x14ac:dyDescent="0.35">
      <c r="A182" s="44"/>
      <c r="B182" s="17"/>
      <c r="D182" s="38" t="s">
        <v>16</v>
      </c>
      <c r="F182" s="39" t="s">
        <v>17</v>
      </c>
      <c r="G182" s="40"/>
      <c r="H182" s="39"/>
      <c r="J182" s="33"/>
      <c r="K182" s="33"/>
      <c r="L182" s="33"/>
    </row>
    <row r="183" spans="1:13" x14ac:dyDescent="0.35">
      <c r="A183" s="17"/>
      <c r="I183" s="1"/>
      <c r="J183" s="37"/>
      <c r="K183" s="37"/>
      <c r="L183" s="37"/>
    </row>
    <row r="184" spans="1:13" x14ac:dyDescent="0.35">
      <c r="H184" s="1"/>
      <c r="I184" s="1"/>
      <c r="J184" s="37"/>
      <c r="K184" s="37"/>
      <c r="L184" s="37"/>
    </row>
    <row r="186" spans="1:13" x14ac:dyDescent="0.35">
      <c r="H186" s="1"/>
      <c r="I186" s="1"/>
      <c r="J186" s="37"/>
      <c r="K186" s="37"/>
      <c r="L186" s="37"/>
    </row>
    <row r="187" spans="1:13" x14ac:dyDescent="0.35">
      <c r="H187" s="1"/>
      <c r="I187" s="1"/>
      <c r="J187" s="37"/>
      <c r="K187" s="37"/>
      <c r="L187" s="37"/>
      <c r="M187" s="1"/>
    </row>
    <row r="188" spans="1:13" x14ac:dyDescent="0.35">
      <c r="I188" s="49"/>
      <c r="J188" s="50"/>
      <c r="K188" s="50"/>
      <c r="L188" s="50"/>
    </row>
    <row r="189" spans="1:13" x14ac:dyDescent="0.35">
      <c r="H189" s="1"/>
      <c r="I189" s="1"/>
      <c r="J189" s="37"/>
      <c r="K189" s="37"/>
      <c r="L189" s="37"/>
    </row>
    <row r="190" spans="1:13" x14ac:dyDescent="0.35">
      <c r="H190" s="1"/>
      <c r="I190" s="1"/>
      <c r="J190" s="37"/>
      <c r="K190" s="37"/>
      <c r="L190" s="37"/>
      <c r="M190" s="1"/>
    </row>
  </sheetData>
  <mergeCells count="32">
    <mergeCell ref="D171:E171"/>
    <mergeCell ref="D172:E172"/>
    <mergeCell ref="D175:E175"/>
    <mergeCell ref="D176:E176"/>
    <mergeCell ref="D41:E41"/>
    <mergeCell ref="D42:E42"/>
    <mergeCell ref="D81:E81"/>
    <mergeCell ref="D82:E82"/>
    <mergeCell ref="D19:E19"/>
    <mergeCell ref="D20:E20"/>
    <mergeCell ref="D39:E39"/>
    <mergeCell ref="D25:E25"/>
    <mergeCell ref="D26:E26"/>
    <mergeCell ref="D28:E28"/>
    <mergeCell ref="D29:E29"/>
    <mergeCell ref="D34:E34"/>
    <mergeCell ref="D35:E35"/>
    <mergeCell ref="D38:E38"/>
    <mergeCell ref="A12:B12"/>
    <mergeCell ref="A13:B13"/>
    <mergeCell ref="A14:M14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L16"/>
    <mergeCell ref="M16:M17"/>
  </mergeCells>
  <pageMargins left="0.59055118110236227" right="0.59055118110236227" top="0.19685039370078741" bottom="0.19685039370078741" header="0" footer="0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2023</vt:lpstr>
      <vt:lpstr>'2023'!Заголовки_для_друку</vt:lpstr>
      <vt:lpstr>'2023'!Область_друку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Admin</cp:lastModifiedBy>
  <cp:lastPrinted>2023-03-27T11:46:31Z</cp:lastPrinted>
  <dcterms:created xsi:type="dcterms:W3CDTF">2005-08-15T04:40:30Z</dcterms:created>
  <dcterms:modified xsi:type="dcterms:W3CDTF">2023-03-29T07:26:55Z</dcterms:modified>
</cp:coreProperties>
</file>