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1 сесія 19.05.2023\№362 Виконання бюджету 1 кв 23 р\"/>
    </mc:Choice>
  </mc:AlternateContent>
  <xr:revisionPtr revIDLastSave="0" documentId="13_ncr:1_{A46A1B11-AD6A-40C9-9A1D-D147BBFBBC9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definedNames>
    <definedName name="Z_02AC496F_F7D9_465B_9A66_D319977CD4A2_.wvu.PrintArea" localSheetId="0" hidden="1">'2023'!$A$1:$H$22</definedName>
    <definedName name="Z_02AC496F_F7D9_465B_9A66_D319977CD4A2_.wvu.PrintTitles" localSheetId="0" hidden="1">'2023'!$9:$10</definedName>
    <definedName name="Z_6174BFC3_8EFC_491A_B8A3_28DB8186A904_.wvu.PrintArea" localSheetId="0" hidden="1">'2023'!$A$1:$H$22</definedName>
    <definedName name="Z_6174BFC3_8EFC_491A_B8A3_28DB8186A904_.wvu.PrintTitles" localSheetId="0" hidden="1">'2023'!$9:$10</definedName>
    <definedName name="Z_71B4C162_96A9_4CA7_B3F0_0C57B820C4BA_.wvu.PrintArea" localSheetId="0" hidden="1">'2023'!$A$1:$H$22</definedName>
    <definedName name="Z_71B4C162_96A9_4CA7_B3F0_0C57B820C4BA_.wvu.PrintTitles" localSheetId="0" hidden="1">'2023'!$9:$10</definedName>
    <definedName name="Z_9D5EF3DD_3431_45D7_BCA1_2268CCD9FD10_.wvu.PrintArea" localSheetId="0" hidden="1">'2023'!$A$1:$H$22</definedName>
    <definedName name="Z_9D5EF3DD_3431_45D7_BCA1_2268CCD9FD10_.wvu.PrintTitles" localSheetId="0" hidden="1">'2023'!$9:$10</definedName>
    <definedName name="_xlnm.Print_Titles" localSheetId="0">'2023'!$9:$10</definedName>
    <definedName name="_xlnm.Print_Area" localSheetId="0">'2023'!$A$1:$H$35</definedName>
  </definedNames>
  <calcPr calcId="191029"/>
  <customWorkbookViews>
    <customWorkbookView name="220FU6 - Личное представление" guid="{6174BFC3-8EFC-491A-B8A3-28DB8186A904}" mergeInterval="0" personalView="1" maximized="1" xWindow="-8" yWindow="-8" windowWidth="1616" windowHeight="876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1 - Личное представление" guid="{02AC496F-F7D9-465B-9A66-D319977CD4A2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15" i="1"/>
  <c r="H18" i="1"/>
  <c r="H20" i="1"/>
  <c r="H21" i="1"/>
  <c r="H22" i="1"/>
  <c r="H23" i="1"/>
  <c r="H24" i="1"/>
  <c r="H25" i="1"/>
  <c r="H27" i="1"/>
  <c r="H28" i="1"/>
  <c r="H30" i="1"/>
  <c r="H31" i="1"/>
  <c r="H32" i="1"/>
  <c r="G26" i="1"/>
  <c r="G19" i="1"/>
  <c r="G13" i="1"/>
  <c r="G12" i="1" s="1"/>
  <c r="G11" i="1" s="1"/>
  <c r="F29" i="1"/>
  <c r="F26" i="1" s="1"/>
  <c r="F19" i="1"/>
  <c r="F13" i="1"/>
  <c r="F12" i="1" s="1"/>
  <c r="F11" i="1" s="1"/>
  <c r="H19" i="1" l="1"/>
  <c r="H26" i="1"/>
  <c r="H29" i="1"/>
  <c r="F17" i="1"/>
  <c r="F16" i="1" s="1"/>
  <c r="F33" i="1" s="1"/>
  <c r="G17" i="1"/>
  <c r="G16" i="1" l="1"/>
  <c r="H17" i="1"/>
  <c r="H13" i="1"/>
  <c r="G33" i="1" l="1"/>
  <c r="H33" i="1" s="1"/>
  <c r="H16" i="1"/>
  <c r="H12" i="1"/>
  <c r="H11" i="1"/>
</calcChain>
</file>

<file path=xl/sharedStrings.xml><?xml version="1.0" encoding="utf-8"?>
<sst xmlns="http://schemas.openxmlformats.org/spreadsheetml/2006/main" count="58" uniqueCount="49">
  <si>
    <t>% виконання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</si>
  <si>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</si>
  <si>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</si>
  <si>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</si>
  <si>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</si>
  <si>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</si>
  <si>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ВСЬОГО</t>
  </si>
  <si>
    <t>7</t>
  </si>
  <si>
    <t>(код бюджету)</t>
  </si>
  <si>
    <t>0490</t>
  </si>
  <si>
    <t>Капітальні видатки разом, в т.ч.:</t>
  </si>
  <si>
    <t>1500000</t>
  </si>
  <si>
    <t>Управління капітального будівництва Чорноморської  міської ради  Одеського району Одеської області</t>
  </si>
  <si>
    <t>1510000</t>
  </si>
  <si>
    <t>0443</t>
  </si>
  <si>
    <t>Реалізація інших заходів щодо соціально-економічного розвитку територій</t>
  </si>
  <si>
    <t>Начальник фінансового управління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</si>
  <si>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</si>
  <si>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</si>
  <si>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</si>
  <si>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</si>
  <si>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0511</t>
  </si>
  <si>
    <t>Охорона та раціональне використання природних ресурсів</t>
  </si>
  <si>
    <t>Звіт про обсяги капітальних вкладень бюджету Чорноморської міської територіальної громади  у розрізі інвестиційних проєктів за 1 квартал 2023 року</t>
  </si>
  <si>
    <t>1200000</t>
  </si>
  <si>
    <t>Відділ комунального господарства та благоустрою Чорноморської  міської ради  Одеського району Одеської області</t>
  </si>
  <si>
    <t>1210000</t>
  </si>
  <si>
    <t>7310</t>
  </si>
  <si>
    <t>Будівництво об'єктів житлово-комунального господарства</t>
  </si>
  <si>
    <t>Придбання матеріалів та обладнання в рамках реалізації демо-проєкту "Технічне переобладнання системи очищення каналізаційних стічних вод міста Чорноморськ Одеського району Одеської області" (співфінансування)</t>
  </si>
  <si>
    <t>Будівництво освітніх установ та закладів</t>
  </si>
  <si>
    <t>Реконструкція каналізаційних очисних споруд м.Чорноморська за адресою: Одеська обл., Овідіопольський район, Дальницька сільська рада, комплекс будівель та споруд № 2 (за межами населеного пункту)/Придбання мулошкребу для заміни на первинному відстійнику КОС</t>
  </si>
  <si>
    <t xml:space="preserve">Реконструкція вводу водопроводу на НС по вул.Парусній, 5-А в м.Чорноморську  Одеського району Одеської області </t>
  </si>
  <si>
    <r>
      <t>Реконструкція ділянки каналізаційного колектора Dn 200 мм за адресою: від вул.Данченка, 5 до пр-ту Миру, 11 в м.Чорноморську  Одеського району  Одеської області</t>
    </r>
    <r>
      <rPr>
        <sz val="14"/>
        <color rgb="FFFF0000"/>
        <rFont val="Times New Roman"/>
        <family val="1"/>
        <charset val="204"/>
      </rPr>
      <t xml:space="preserve"> </t>
    </r>
  </si>
  <si>
    <t>Реконструкція мереж водопроводу, що проходить по пр.Мира від будинку №12 до будинку №18 (перемичка через дорогу) у м.Чорноморську Одеського району Одеської області</t>
  </si>
  <si>
    <t>Реконструкція водопроводу зі зміною труб за адресою: Одеська область, Одеський район, м.Чорноморськ, вул.Корабельна</t>
  </si>
  <si>
    <t>Будівництво будівлі з улуштуванням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</si>
  <si>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Будівництво льодової арени в місті Чорноморськ, Одеського району Одеської області</t>
  </si>
  <si>
    <t>Реконструкція частини стадіону "Шкільний" під улаштування критих спортивних майданчиків з адміністративно - побутовими приміщеннями за адресою: Одеська область, Одеський район, м.Чорноморськ, проспект Миру, 17Д (в т.ч.співфінансування)</t>
  </si>
  <si>
    <t>Реконструкція існуючого стадіону за адресою: Одеська область, Одеський район, місто Чорноморськ, вулиця Набережна, 2</t>
  </si>
  <si>
    <t>Обсяг видатків бюджету розвитку у 2023 році, грн</t>
  </si>
  <si>
    <t>Фактично виконано за 1 квартал 2023 року, грн</t>
  </si>
  <si>
    <t>Ольга ЯКОВЕНКО</t>
  </si>
  <si>
    <t>Додаток7</t>
  </si>
  <si>
    <t>Одеського району Одеської області</t>
  </si>
  <si>
    <t>до рішення Чорноморської міської ради</t>
  </si>
  <si>
    <t>Протизсувні заходи у прибережній зоні в районі 9-го мкр. м. Чорноморськ. Коригування</t>
  </si>
  <si>
    <t>Будівництво колектора зливової каналізації довжиною 925м від вул. Данченка до вул.
1-го Травня в м.Чорноморськ Одеської області (коригування проєкту)</t>
  </si>
  <si>
    <t>від   19.05.  2023  №    362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</si>
</sst>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%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7" fillId="0" borderId="0"/>
    <xf numFmtId="0" fontId="18" fillId="0" borderId="0"/>
    <xf numFmtId="9" fontId="19" fillId="0" borderId="0" applyFont="0" applyFill="0" applyBorder="0" applyAlignment="0" applyProtection="0"/>
  </cellStyleXfs>
  <cellXfs count="51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13" fillId="0" borderId="3" xfId="5" applyFont="1" applyBorder="1" applyAlignment="1" applyProtection="1">
      <alignment horizontal="left"/>
    </xf>
    <xf numFmtId="0" fontId="12" fillId="0" borderId="0" xfId="5" applyFont="1" applyAlignment="1" applyProtection="1">
      <alignment horizontal="center"/>
    </xf>
    <xf numFmtId="4" fontId="7" fillId="2" borderId="0" xfId="0" applyNumberFormat="1" applyFont="1" applyFill="1"/>
    <xf numFmtId="0" fontId="10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7" fillId="2" borderId="1" xfId="8" applyFont="1" applyFill="1" applyBorder="1" applyAlignment="1">
      <alignment vertical="top" wrapText="1"/>
    </xf>
    <xf numFmtId="0" fontId="16" fillId="2" borderId="1" xfId="8" applyFont="1" applyFill="1" applyBorder="1" applyAlignment="1">
      <alignment horizontal="left" vertical="top" wrapText="1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vertical="center" wrapText="1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left" vertical="center" wrapText="1"/>
    </xf>
    <xf numFmtId="0" fontId="7" fillId="2" borderId="1" xfId="0" quotePrefix="1" applyFont="1" applyFill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7" fillId="2" borderId="4" xfId="0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0" fontId="15" fillId="2" borderId="1" xfId="4" applyFont="1" applyFill="1" applyBorder="1" applyAlignment="1">
      <alignment horizontal="center" wrapText="1"/>
    </xf>
    <xf numFmtId="0" fontId="12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9" fontId="14" fillId="0" borderId="0" xfId="9" applyFont="1" applyAlignment="1">
      <alignment horizontal="left"/>
    </xf>
    <xf numFmtId="0" fontId="3" fillId="0" borderId="0" xfId="0" applyFont="1" applyAlignment="1">
      <alignment horizontal="left"/>
    </xf>
  </cellXfs>
  <cellStyles count="10">
    <cellStyle name="Відсотковий" xfId="9" builtinId="5"/>
    <cellStyle name="Гіперпосилання" xfId="5" builtinId="8"/>
    <cellStyle name="Звичайний" xfId="0" builtinId="0"/>
    <cellStyle name="Обычный 10" xfId="7" xr:uid="{00000000-0005-0000-0000-000003000000}"/>
    <cellStyle name="Обычный 2" xfId="1" xr:uid="{00000000-0005-0000-0000-000004000000}"/>
    <cellStyle name="Обычный 2 2" xfId="6" xr:uid="{00000000-0005-0000-0000-000005000000}"/>
    <cellStyle name="Обычный 3" xfId="3" xr:uid="{00000000-0005-0000-0000-000006000000}"/>
    <cellStyle name="Обычный 9" xfId="8" xr:uid="{00000000-0005-0000-0000-000007000000}"/>
    <cellStyle name="Обычный_дод 3" xfId="4" xr:uid="{00000000-0005-0000-0000-000008000000}"/>
    <cellStyle name="Финансовый 2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tabSelected="1" view="pageBreakPreview" topLeftCell="B1" zoomScale="90" zoomScaleNormal="90" zoomScaleSheetLayoutView="90" workbookViewId="0">
      <selection activeCell="G4" sqref="G4:H4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1.33203125" style="3" customWidth="1"/>
    <col min="6" max="6" width="18.88671875" style="1" customWidth="1"/>
    <col min="7" max="7" width="18.33203125" style="1" customWidth="1"/>
    <col min="8" max="8" width="15.5546875" style="1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9" s="30" customFormat="1" ht="16.5" customHeight="1">
      <c r="A1" s="29"/>
      <c r="D1" s="31"/>
      <c r="E1" s="32"/>
      <c r="F1" s="33"/>
      <c r="G1" s="49" t="s">
        <v>43</v>
      </c>
      <c r="H1" s="49"/>
    </row>
    <row r="2" spans="1:9" s="30" customFormat="1" ht="16.5" customHeight="1">
      <c r="A2" s="29"/>
      <c r="D2" s="31"/>
      <c r="E2" s="32"/>
      <c r="F2" s="34"/>
      <c r="G2" s="49" t="s">
        <v>45</v>
      </c>
      <c r="H2" s="49"/>
    </row>
    <row r="3" spans="1:9" s="30" customFormat="1" ht="16.5" customHeight="1">
      <c r="A3" s="29"/>
      <c r="D3" s="31"/>
      <c r="E3" s="32"/>
      <c r="F3" s="34"/>
      <c r="G3" s="49" t="s">
        <v>44</v>
      </c>
      <c r="H3" s="49"/>
    </row>
    <row r="4" spans="1:9" s="30" customFormat="1" ht="16.5" customHeight="1">
      <c r="A4" s="29"/>
      <c r="D4" s="31"/>
      <c r="E4" s="32"/>
      <c r="G4" s="50" t="s">
        <v>48</v>
      </c>
      <c r="H4" s="50"/>
    </row>
    <row r="5" spans="1:9" s="4" customFormat="1" ht="25.2" customHeight="1">
      <c r="A5" s="48" t="s">
        <v>23</v>
      </c>
      <c r="B5" s="48"/>
      <c r="C5" s="48"/>
      <c r="D5" s="48"/>
      <c r="E5" s="48"/>
      <c r="F5" s="48"/>
      <c r="G5" s="48"/>
      <c r="H5" s="48"/>
    </row>
    <row r="6" spans="1:9" s="4" customFormat="1" ht="21">
      <c r="A6" s="47">
        <v>15589000000</v>
      </c>
      <c r="B6" s="47"/>
      <c r="C6" s="9"/>
      <c r="D6" s="9"/>
      <c r="E6" s="9"/>
      <c r="F6" s="9"/>
      <c r="G6" s="9"/>
      <c r="H6" s="9"/>
    </row>
    <row r="7" spans="1:9" s="4" customFormat="1" ht="14.25" customHeight="1">
      <c r="A7" s="10" t="s">
        <v>8</v>
      </c>
      <c r="B7" s="11"/>
      <c r="C7" s="9"/>
      <c r="D7" s="9"/>
      <c r="E7" s="9"/>
      <c r="F7" s="9"/>
      <c r="G7" s="9"/>
      <c r="H7" s="9"/>
    </row>
    <row r="8" spans="1:9" s="4" customFormat="1" ht="8.4" customHeight="1">
      <c r="A8" s="5"/>
      <c r="D8" s="6"/>
      <c r="E8" s="7"/>
      <c r="F8" s="6"/>
      <c r="G8" s="8"/>
      <c r="H8" s="6"/>
    </row>
    <row r="9" spans="1:9" ht="78.75" customHeight="1">
      <c r="A9" s="28" t="s">
        <v>1</v>
      </c>
      <c r="B9" s="28" t="s">
        <v>2</v>
      </c>
      <c r="C9" s="28" t="s">
        <v>3</v>
      </c>
      <c r="D9" s="13" t="s">
        <v>4</v>
      </c>
      <c r="E9" s="13" t="s">
        <v>5</v>
      </c>
      <c r="F9" s="13" t="s">
        <v>40</v>
      </c>
      <c r="G9" s="13" t="s">
        <v>41</v>
      </c>
      <c r="H9" s="13" t="s">
        <v>0</v>
      </c>
    </row>
    <row r="10" spans="1:9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5" t="s">
        <v>7</v>
      </c>
      <c r="H10" s="14">
        <v>8</v>
      </c>
    </row>
    <row r="11" spans="1:9" ht="37.5" customHeight="1">
      <c r="A11" s="16" t="s">
        <v>24</v>
      </c>
      <c r="B11" s="16"/>
      <c r="C11" s="16"/>
      <c r="D11" s="46" t="s">
        <v>25</v>
      </c>
      <c r="E11" s="46"/>
      <c r="F11" s="40">
        <f>F12</f>
        <v>2325000</v>
      </c>
      <c r="G11" s="40">
        <f>G12</f>
        <v>0</v>
      </c>
      <c r="H11" s="17">
        <f>G11/F11</f>
        <v>0</v>
      </c>
    </row>
    <row r="12" spans="1:9" ht="37.5" customHeight="1">
      <c r="A12" s="16" t="s">
        <v>26</v>
      </c>
      <c r="B12" s="18"/>
      <c r="C12" s="18"/>
      <c r="D12" s="46" t="s">
        <v>25</v>
      </c>
      <c r="E12" s="46"/>
      <c r="F12" s="40">
        <f>F13</f>
        <v>2325000</v>
      </c>
      <c r="G12" s="40">
        <f>G13</f>
        <v>0</v>
      </c>
      <c r="H12" s="17">
        <f t="shared" ref="H12:H33" si="0">G12/F12</f>
        <v>0</v>
      </c>
      <c r="I12" s="12"/>
    </row>
    <row r="13" spans="1:9" ht="36">
      <c r="A13" s="35">
        <v>1217310</v>
      </c>
      <c r="B13" s="23" t="s">
        <v>27</v>
      </c>
      <c r="C13" s="23" t="s">
        <v>14</v>
      </c>
      <c r="D13" s="36" t="s">
        <v>28</v>
      </c>
      <c r="E13" s="21" t="s">
        <v>10</v>
      </c>
      <c r="F13" s="41">
        <f>F14+F15</f>
        <v>2325000</v>
      </c>
      <c r="G13" s="41">
        <f>G14+G15</f>
        <v>0</v>
      </c>
      <c r="H13" s="22">
        <f t="shared" si="0"/>
        <v>0</v>
      </c>
    </row>
    <row r="14" spans="1:9" ht="108">
      <c r="A14" s="35"/>
      <c r="B14" s="23"/>
      <c r="C14" s="23"/>
      <c r="D14" s="36"/>
      <c r="E14" s="21" t="s">
        <v>29</v>
      </c>
      <c r="F14" s="41">
        <v>2100000</v>
      </c>
      <c r="G14" s="41"/>
      <c r="H14" s="22">
        <f t="shared" si="0"/>
        <v>0</v>
      </c>
      <c r="I14" s="12"/>
    </row>
    <row r="15" spans="1:9" ht="72">
      <c r="A15" s="35"/>
      <c r="B15" s="23"/>
      <c r="C15" s="23"/>
      <c r="D15" s="36"/>
      <c r="E15" s="21" t="s">
        <v>47</v>
      </c>
      <c r="F15" s="41">
        <v>225000</v>
      </c>
      <c r="G15" s="41"/>
      <c r="H15" s="22">
        <f t="shared" si="0"/>
        <v>0</v>
      </c>
    </row>
    <row r="16" spans="1:9" ht="36" customHeight="1">
      <c r="A16" s="16" t="s">
        <v>11</v>
      </c>
      <c r="B16" s="16"/>
      <c r="C16" s="16"/>
      <c r="D16" s="46" t="s">
        <v>12</v>
      </c>
      <c r="E16" s="46"/>
      <c r="F16" s="40">
        <f>F17</f>
        <v>27893519.779999997</v>
      </c>
      <c r="G16" s="40">
        <f>G17</f>
        <v>385498.86</v>
      </c>
      <c r="H16" s="17">
        <f t="shared" si="0"/>
        <v>1.3820373443024838E-2</v>
      </c>
    </row>
    <row r="17" spans="1:9" ht="36" customHeight="1">
      <c r="A17" s="16" t="s">
        <v>13</v>
      </c>
      <c r="B17" s="18"/>
      <c r="C17" s="18"/>
      <c r="D17" s="46" t="s">
        <v>12</v>
      </c>
      <c r="E17" s="46"/>
      <c r="F17" s="40">
        <f>F18+F19+F26+F31+F32</f>
        <v>27893519.779999997</v>
      </c>
      <c r="G17" s="40">
        <f>G18+G19+G26+G31+G32</f>
        <v>385498.86</v>
      </c>
      <c r="H17" s="17">
        <f t="shared" si="0"/>
        <v>1.3820373443024838E-2</v>
      </c>
    </row>
    <row r="18" spans="1:9" ht="74.25" customHeight="1">
      <c r="A18" s="19">
        <v>1517321</v>
      </c>
      <c r="B18" s="19">
        <v>7321</v>
      </c>
      <c r="C18" s="23" t="s">
        <v>14</v>
      </c>
      <c r="D18" s="20" t="s">
        <v>30</v>
      </c>
      <c r="E18" s="21" t="s">
        <v>17</v>
      </c>
      <c r="F18" s="41">
        <v>7177841.5800000001</v>
      </c>
      <c r="G18" s="41"/>
      <c r="H18" s="22">
        <f t="shared" si="0"/>
        <v>0</v>
      </c>
    </row>
    <row r="19" spans="1:9" ht="36">
      <c r="A19" s="19">
        <v>1517310</v>
      </c>
      <c r="B19" s="23" t="s">
        <v>27</v>
      </c>
      <c r="C19" s="23" t="s">
        <v>14</v>
      </c>
      <c r="D19" s="36" t="s">
        <v>28</v>
      </c>
      <c r="E19" s="36" t="s">
        <v>10</v>
      </c>
      <c r="F19" s="41">
        <f>F20+F21+F22+F23+F24+F25</f>
        <v>13522000</v>
      </c>
      <c r="G19" s="41">
        <f>G20+G21+G22+G23+G24+G25</f>
        <v>0</v>
      </c>
      <c r="H19" s="22">
        <f t="shared" si="0"/>
        <v>0</v>
      </c>
      <c r="I19" s="12"/>
    </row>
    <row r="20" spans="1:9" ht="126">
      <c r="A20" s="19"/>
      <c r="B20" s="23"/>
      <c r="C20" s="23"/>
      <c r="D20" s="36"/>
      <c r="E20" s="36" t="s">
        <v>31</v>
      </c>
      <c r="F20" s="41">
        <v>3450000</v>
      </c>
      <c r="G20" s="41"/>
      <c r="H20" s="22">
        <f t="shared" si="0"/>
        <v>0</v>
      </c>
    </row>
    <row r="21" spans="1:9" ht="54">
      <c r="A21" s="19"/>
      <c r="B21" s="23"/>
      <c r="C21" s="23"/>
      <c r="D21" s="36"/>
      <c r="E21" s="20" t="s">
        <v>32</v>
      </c>
      <c r="F21" s="42">
        <v>3132000</v>
      </c>
      <c r="G21" s="42"/>
      <c r="H21" s="22">
        <f t="shared" si="0"/>
        <v>0</v>
      </c>
    </row>
    <row r="22" spans="1:9" ht="90">
      <c r="A22" s="19"/>
      <c r="B22" s="23"/>
      <c r="C22" s="23"/>
      <c r="D22" s="36"/>
      <c r="E22" s="20" t="s">
        <v>33</v>
      </c>
      <c r="F22" s="42">
        <v>2500000</v>
      </c>
      <c r="G22" s="42"/>
      <c r="H22" s="22">
        <f t="shared" si="0"/>
        <v>0</v>
      </c>
    </row>
    <row r="23" spans="1:9" ht="90">
      <c r="A23" s="19"/>
      <c r="B23" s="23"/>
      <c r="C23" s="23"/>
      <c r="D23" s="36"/>
      <c r="E23" s="37" t="s">
        <v>34</v>
      </c>
      <c r="F23" s="42">
        <v>720000</v>
      </c>
      <c r="G23" s="42"/>
      <c r="H23" s="22">
        <f t="shared" si="0"/>
        <v>0</v>
      </c>
    </row>
    <row r="24" spans="1:9" ht="54">
      <c r="A24" s="19"/>
      <c r="B24" s="23"/>
      <c r="C24" s="23"/>
      <c r="D24" s="36"/>
      <c r="E24" s="20" t="s">
        <v>35</v>
      </c>
      <c r="F24" s="42">
        <v>1820000</v>
      </c>
      <c r="G24" s="42"/>
      <c r="H24" s="22">
        <f t="shared" si="0"/>
        <v>0</v>
      </c>
    </row>
    <row r="25" spans="1:9" ht="180">
      <c r="A25" s="19"/>
      <c r="B25" s="23"/>
      <c r="C25" s="23"/>
      <c r="D25" s="36"/>
      <c r="E25" s="20" t="s">
        <v>36</v>
      </c>
      <c r="F25" s="42">
        <v>1900000</v>
      </c>
      <c r="G25" s="42"/>
      <c r="H25" s="22">
        <f t="shared" si="0"/>
        <v>0</v>
      </c>
    </row>
    <row r="26" spans="1:9" ht="36">
      <c r="A26" s="19">
        <v>1517370</v>
      </c>
      <c r="B26" s="19">
        <v>7370</v>
      </c>
      <c r="C26" s="23" t="s">
        <v>9</v>
      </c>
      <c r="D26" s="20" t="s">
        <v>15</v>
      </c>
      <c r="E26" s="21" t="s">
        <v>10</v>
      </c>
      <c r="F26" s="41">
        <f>F27+F28+F29+F30</f>
        <v>5770726.2000000002</v>
      </c>
      <c r="G26" s="41">
        <f>G27+G28+G29+G30</f>
        <v>0</v>
      </c>
      <c r="H26" s="22">
        <f t="shared" si="0"/>
        <v>0</v>
      </c>
    </row>
    <row r="27" spans="1:9" ht="90">
      <c r="A27" s="18"/>
      <c r="B27" s="18"/>
      <c r="C27" s="18"/>
      <c r="D27" s="21"/>
      <c r="E27" s="25" t="s">
        <v>18</v>
      </c>
      <c r="F27" s="43">
        <v>2880680.17</v>
      </c>
      <c r="G27" s="43"/>
      <c r="H27" s="22">
        <f t="shared" si="0"/>
        <v>0</v>
      </c>
    </row>
    <row r="28" spans="1:9" ht="54">
      <c r="A28" s="18"/>
      <c r="B28" s="18"/>
      <c r="C28" s="18"/>
      <c r="D28" s="21"/>
      <c r="E28" s="24" t="s">
        <v>37</v>
      </c>
      <c r="F28" s="43">
        <v>1708030</v>
      </c>
      <c r="G28" s="43"/>
      <c r="H28" s="22">
        <f t="shared" si="0"/>
        <v>0</v>
      </c>
    </row>
    <row r="29" spans="1:9" ht="108" customHeight="1">
      <c r="A29" s="18"/>
      <c r="B29" s="18"/>
      <c r="C29" s="18"/>
      <c r="D29" s="21"/>
      <c r="E29" s="38" t="s">
        <v>38</v>
      </c>
      <c r="F29" s="41">
        <f>25045.92+1000000</f>
        <v>1025045.92</v>
      </c>
      <c r="G29" s="41"/>
      <c r="H29" s="22">
        <f t="shared" si="0"/>
        <v>0</v>
      </c>
    </row>
    <row r="30" spans="1:9" ht="54">
      <c r="A30" s="18"/>
      <c r="B30" s="18"/>
      <c r="C30" s="18"/>
      <c r="D30" s="21"/>
      <c r="E30" s="38" t="s">
        <v>39</v>
      </c>
      <c r="F30" s="41">
        <v>156970.10999999999</v>
      </c>
      <c r="G30" s="41"/>
      <c r="H30" s="22">
        <f t="shared" si="0"/>
        <v>0</v>
      </c>
    </row>
    <row r="31" spans="1:9" ht="54">
      <c r="A31" s="19">
        <v>1517390</v>
      </c>
      <c r="B31" s="19">
        <v>7390</v>
      </c>
      <c r="C31" s="23" t="s">
        <v>9</v>
      </c>
      <c r="D31" s="20" t="s">
        <v>19</v>
      </c>
      <c r="E31" s="39" t="s">
        <v>20</v>
      </c>
      <c r="F31" s="44">
        <v>1289432</v>
      </c>
      <c r="G31" s="44">
        <v>385498.86</v>
      </c>
      <c r="H31" s="22">
        <f t="shared" si="0"/>
        <v>0.29896796418888316</v>
      </c>
    </row>
    <row r="32" spans="1:9" ht="36.6" customHeight="1">
      <c r="A32" s="19">
        <v>1518311</v>
      </c>
      <c r="B32" s="19">
        <v>8311</v>
      </c>
      <c r="C32" s="23" t="s">
        <v>21</v>
      </c>
      <c r="D32" s="20" t="s">
        <v>22</v>
      </c>
      <c r="E32" s="21" t="s">
        <v>46</v>
      </c>
      <c r="F32" s="41">
        <v>133520</v>
      </c>
      <c r="G32" s="41"/>
      <c r="H32" s="22">
        <f t="shared" si="0"/>
        <v>0</v>
      </c>
    </row>
    <row r="33" spans="1:8">
      <c r="A33" s="15"/>
      <c r="B33" s="18"/>
      <c r="C33" s="18"/>
      <c r="D33" s="26"/>
      <c r="E33" s="27" t="s">
        <v>6</v>
      </c>
      <c r="F33" s="45">
        <f>F11+F16</f>
        <v>30218519.779999997</v>
      </c>
      <c r="G33" s="45">
        <f>G11+G16</f>
        <v>385498.86</v>
      </c>
      <c r="H33" s="17">
        <f t="shared" si="0"/>
        <v>1.2757039815535267E-2</v>
      </c>
    </row>
    <row r="35" spans="1:8">
      <c r="C35" s="1" t="s">
        <v>16</v>
      </c>
      <c r="F35" s="1" t="s">
        <v>42</v>
      </c>
    </row>
  </sheetData>
  <customSheetViews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1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4"/>
    </customSheetView>
  </customSheetViews>
  <mergeCells count="10">
    <mergeCell ref="A5:H5"/>
    <mergeCell ref="G1:H1"/>
    <mergeCell ref="G2:H2"/>
    <mergeCell ref="G3:H3"/>
    <mergeCell ref="G4:H4"/>
    <mergeCell ref="D16:E16"/>
    <mergeCell ref="D17:E17"/>
    <mergeCell ref="D11:E11"/>
    <mergeCell ref="D12:E12"/>
    <mergeCell ref="A6:B6"/>
  </mergeCells>
  <pageMargins left="1.1811023622047245" right="0.19685039370078741" top="0.59055118110236227" bottom="0.19685039370078741" header="0.39370078740157483" footer="0.19685039370078741"/>
  <pageSetup paperSize="9" scale="43" fitToHeight="4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2023-04-25T14:42:25Z</cp:lastPrinted>
  <dcterms:created xsi:type="dcterms:W3CDTF">2019-04-10T18:00:09Z</dcterms:created>
  <dcterms:modified xsi:type="dcterms:W3CDTF">2023-05-22T06:48:19Z</dcterms:modified>
</cp:coreProperties>
</file>