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023FD139-0C43-4AAF-8F97-43CC2E87FB0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НПС" sheetId="2" r:id="rId1"/>
  </sheets>
  <definedNames>
    <definedName name="_xlnm.Print_Titles" localSheetId="0">ФОНПС!$13:$13</definedName>
    <definedName name="_xlnm.Print_Area" localSheetId="0">ФОНПС!$A$1:$F$40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2" l="1"/>
  <c r="F17" i="2"/>
  <c r="F29" i="2" l="1"/>
  <c r="F28" i="2"/>
  <c r="F26" i="2"/>
  <c r="F25" i="2"/>
  <c r="F24" i="2"/>
  <c r="F37" i="2"/>
  <c r="F36" i="2"/>
  <c r="F34" i="2"/>
  <c r="F33" i="2"/>
  <c r="F32" i="2"/>
  <c r="D38" i="2"/>
  <c r="F38" i="2" s="1"/>
  <c r="E35" i="2"/>
  <c r="E31" i="2"/>
  <c r="D31" i="2"/>
  <c r="E27" i="2"/>
  <c r="D27" i="2"/>
  <c r="E23" i="2"/>
  <c r="D23" i="2"/>
  <c r="D22" i="2" s="1"/>
  <c r="D15" i="2"/>
  <c r="E15" i="2"/>
  <c r="D35" i="2" l="1"/>
  <c r="F27" i="2"/>
  <c r="E30" i="2"/>
  <c r="F30" i="2" s="1"/>
  <c r="E22" i="2"/>
  <c r="F22" i="2" s="1"/>
  <c r="F35" i="2"/>
  <c r="F23" i="2"/>
  <c r="D30" i="2"/>
  <c r="D20" i="2"/>
  <c r="D19" i="2" s="1"/>
  <c r="F31" i="2"/>
  <c r="E20" i="2" l="1"/>
  <c r="E19" i="2" s="1"/>
  <c r="F15" i="2"/>
  <c r="F20" i="2" l="1"/>
  <c r="F19" i="2"/>
</calcChain>
</file>

<file path=xl/sharedStrings.xml><?xml version="1.0" encoding="utf-8"?>
<sst xmlns="http://schemas.openxmlformats.org/spreadsheetml/2006/main" count="65" uniqueCount="45">
  <si>
    <t xml:space="preserve">Фонду охорони навколишнього природного середовища </t>
  </si>
  <si>
    <t>Код ФКВКБ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</si>
  <si>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</si>
  <si>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</si>
  <si>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</si>
  <si>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</si>
  <si>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</si>
  <si>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</si>
  <si>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</si>
  <si>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</si>
  <si>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</si>
  <si>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</si>
  <si>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</si>
  <si>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Звіт про використання коштів</t>
  </si>
  <si>
    <t>% виконання</t>
  </si>
  <si>
    <t>Видатки розвитку</t>
  </si>
  <si>
    <t>Впровадження заходів щодо поводження з відходами (ресурсоцінними та небезпечними)</t>
  </si>
  <si>
    <t>(код бюджету)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</si>
  <si>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вулиця Лазурна, 7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</si>
  <si>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вул.Олександрійська, 10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</si>
  <si>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вул.1 Травня, 17</t>
  </si>
  <si>
    <t>1518340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</si>
  <si>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</si>
  <si>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</si>
  <si>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</si>
  <si>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</si>
  <si>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у складі бюджету Чорноморської міської територіальної громади за 1 квартал 2023 року</t>
  </si>
  <si>
    <t>КДБ/Код ТПКВКМБ/ТКВКБМС</t>
  </si>
  <si>
    <t>Найменування доходів/головного розпорядника/бюджетної програми/види робіт</t>
  </si>
  <si>
    <t xml:space="preserve">Планові  видатки  (грн)      </t>
  </si>
  <si>
    <t xml:space="preserve">Залишок коштів на 01.01.2023  </t>
  </si>
  <si>
    <t>0210000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</si>
  <si>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</si>
  <si>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</si>
  <si>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</si>
  <si>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</si>
  <si>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вул.В.Шума, 21, послуги з технічного нагляду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</si>
  <si>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</si>
  <si>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Начальник фінансового управління</t>
  </si>
  <si>
    <t>Ольга ЯКОВЕНКО</t>
  </si>
  <si>
    <t>Виконано        (грн)</t>
  </si>
  <si>
    <t>Додаток 9</t>
  </si>
  <si>
    <t>Одеського району Одеської області</t>
  </si>
  <si>
    <t>до рішення Чорноморської міської ради</t>
  </si>
  <si>
    <t>від   19.05.  2023  №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</si>
</sst>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5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/>
    <xf numFmtId="0" fontId="9" fillId="0" borderId="0" xfId="3" applyFont="1" applyAlignment="1">
      <alignment horizontal="left"/>
    </xf>
    <xf numFmtId="0" fontId="7" fillId="0" borderId="0" xfId="3" applyFont="1"/>
    <xf numFmtId="0" fontId="3" fillId="0" borderId="0" xfId="3" applyFont="1"/>
    <xf numFmtId="0" fontId="3" fillId="0" borderId="0" xfId="3" applyFont="1" applyAlignment="1">
      <alignment horizontal="right"/>
    </xf>
    <xf numFmtId="0" fontId="4" fillId="2" borderId="1" xfId="0" applyFont="1" applyFill="1" applyBorder="1"/>
    <xf numFmtId="0" fontId="5" fillId="2" borderId="1" xfId="0" applyFont="1" applyFill="1" applyBorder="1"/>
    <xf numFmtId="165" fontId="3" fillId="0" borderId="1" xfId="3" applyNumberFormat="1" applyFont="1" applyBorder="1" applyAlignment="1">
      <alignment horizontal="center" vertical="center" wrapText="1"/>
    </xf>
    <xf numFmtId="165" fontId="4" fillId="0" borderId="1" xfId="3" applyNumberFormat="1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/>
    </xf>
    <xf numFmtId="0" fontId="4" fillId="0" borderId="0" xfId="3" applyFont="1" applyAlignment="1">
      <alignment horizontal="center"/>
    </xf>
    <xf numFmtId="0" fontId="12" fillId="0" borderId="3" xfId="4" applyFont="1" applyBorder="1" applyAlignment="1" applyProtection="1">
      <alignment horizontal="left"/>
    </xf>
    <xf numFmtId="0" fontId="11" fillId="0" borderId="0" xfId="4" applyFont="1" applyAlignment="1" applyProtection="1">
      <alignment horizontal="center"/>
    </xf>
    <xf numFmtId="0" fontId="13" fillId="0" borderId="0" xfId="3" applyFont="1"/>
    <xf numFmtId="4" fontId="4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165" fontId="5" fillId="0" borderId="1" xfId="3" applyNumberFormat="1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4" fontId="18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3" fillId="0" borderId="0" xfId="3" applyFont="1" applyAlignment="1">
      <alignment horizontal="left"/>
    </xf>
    <xf numFmtId="165" fontId="3" fillId="0" borderId="1" xfId="3" applyNumberFormat="1" applyFont="1" applyBorder="1" applyAlignment="1">
      <alignment horizontal="center" wrapText="1"/>
    </xf>
    <xf numFmtId="165" fontId="4" fillId="0" borderId="1" xfId="3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/>
    </xf>
    <xf numFmtId="0" fontId="11" fillId="0" borderId="0" xfId="4" applyFont="1" applyAlignment="1" applyProtection="1">
      <alignment horizontal="left"/>
    </xf>
    <xf numFmtId="0" fontId="4" fillId="0" borderId="0" xfId="3" applyFont="1" applyAlignment="1">
      <alignment horizontal="center"/>
    </xf>
    <xf numFmtId="0" fontId="8" fillId="0" borderId="0" xfId="3" applyFont="1" applyAlignment="1">
      <alignment horizontal="left" wrapText="1"/>
    </xf>
    <xf numFmtId="0" fontId="13" fillId="0" borderId="0" xfId="3" applyFont="1" applyAlignment="1">
      <alignment horizontal="left"/>
    </xf>
    <xf numFmtId="0" fontId="2" fillId="0" borderId="0" xfId="0" applyFont="1" applyAlignment="1">
      <alignment horizontal="left"/>
    </xf>
  </cellXfs>
  <cellStyles count="6">
    <cellStyle name="Гіперпосилання" xfId="4" builtinId="8"/>
    <cellStyle name="Звичайний" xfId="0" builtinId="0"/>
    <cellStyle name="Обычный 10" xfId="5" xr:uid="{00000000-0005-0000-0000-000002000000}"/>
    <cellStyle name="Обычный 2" xfId="1" xr:uid="{00000000-0005-0000-0000-000003000000}"/>
    <cellStyle name="Обычный 3" xfId="3" xr:uid="{00000000-0005-0000-0000-000004000000}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showZeros="0" tabSelected="1" view="pageBreakPreview" zoomScaleNormal="100" zoomScaleSheetLayoutView="100" workbookViewId="0">
      <selection activeCell="I10" sqref="I10"/>
    </sheetView>
  </sheetViews>
  <sheetFormatPr defaultColWidth="9.109375" defaultRowHeight="15.6"/>
  <cols>
    <col min="1" max="1" width="11.88671875" style="6" customWidth="1"/>
    <col min="2" max="2" width="9.109375" style="6"/>
    <col min="3" max="3" width="42.44140625" style="6" customWidth="1"/>
    <col min="4" max="4" width="15.6640625" style="6" customWidth="1"/>
    <col min="5" max="5" width="14.33203125" style="6" customWidth="1"/>
    <col min="6" max="6" width="11.88671875" style="6" customWidth="1"/>
    <col min="7" max="7" width="9.109375" style="6"/>
    <col min="8" max="8" width="9.88671875" style="6" bestFit="1" customWidth="1"/>
    <col min="9" max="9" width="14.88671875" style="6" customWidth="1"/>
    <col min="10" max="16384" width="9.109375" style="6"/>
  </cols>
  <sheetData>
    <row r="1" spans="1:7">
      <c r="A1" s="55"/>
      <c r="B1" s="55"/>
      <c r="D1" s="56" t="s">
        <v>41</v>
      </c>
      <c r="E1" s="56"/>
      <c r="F1" s="19"/>
    </row>
    <row r="2" spans="1:7">
      <c r="A2" s="7"/>
      <c r="B2" s="8"/>
      <c r="C2" s="9"/>
      <c r="D2" s="49" t="s">
        <v>43</v>
      </c>
      <c r="E2" s="49"/>
      <c r="F2" s="49"/>
    </row>
    <row r="3" spans="1:7">
      <c r="A3" s="7"/>
      <c r="B3" s="8"/>
      <c r="C3" s="10"/>
      <c r="D3" s="56" t="s">
        <v>42</v>
      </c>
      <c r="E3" s="56"/>
      <c r="F3" s="19"/>
    </row>
    <row r="4" spans="1:7">
      <c r="A4" s="7"/>
      <c r="B4" s="8"/>
      <c r="D4" s="57" t="s">
        <v>44</v>
      </c>
      <c r="E4" s="57"/>
      <c r="F4" s="19"/>
      <c r="G4" s="9"/>
    </row>
    <row r="5" spans="1:7" ht="6" customHeight="1">
      <c r="A5" s="7"/>
      <c r="B5" s="8"/>
      <c r="D5" s="10"/>
      <c r="E5" s="10"/>
      <c r="F5" s="10"/>
      <c r="G5" s="9"/>
    </row>
    <row r="6" spans="1:7">
      <c r="A6" s="54" t="s">
        <v>13</v>
      </c>
      <c r="B6" s="54"/>
      <c r="C6" s="54"/>
      <c r="D6" s="54"/>
      <c r="E6" s="54"/>
      <c r="F6" s="54"/>
    </row>
    <row r="7" spans="1:7">
      <c r="A7" s="54" t="s">
        <v>0</v>
      </c>
      <c r="B7" s="54"/>
      <c r="C7" s="54"/>
      <c r="D7" s="54"/>
      <c r="E7" s="54"/>
      <c r="F7" s="54"/>
    </row>
    <row r="8" spans="1:7">
      <c r="A8" s="54" t="s">
        <v>26</v>
      </c>
      <c r="B8" s="54"/>
      <c r="C8" s="54"/>
      <c r="D8" s="54"/>
      <c r="E8" s="54"/>
      <c r="F8" s="54"/>
    </row>
    <row r="9" spans="1:7" ht="10.5" customHeight="1">
      <c r="A9" s="16"/>
      <c r="B9" s="16"/>
      <c r="C9" s="16"/>
      <c r="D9" s="16"/>
      <c r="E9" s="16"/>
      <c r="F9" s="16"/>
    </row>
    <row r="10" spans="1:7">
      <c r="A10" s="53">
        <v>15589000000</v>
      </c>
      <c r="B10" s="53"/>
      <c r="C10" s="16"/>
      <c r="D10" s="16"/>
      <c r="E10" s="16"/>
      <c r="F10" s="16"/>
    </row>
    <row r="11" spans="1:7">
      <c r="A11" s="17" t="s">
        <v>17</v>
      </c>
      <c r="B11" s="18"/>
      <c r="C11" s="16"/>
      <c r="D11" s="16"/>
      <c r="E11" s="16"/>
      <c r="F11" s="16"/>
    </row>
    <row r="12" spans="1:7" ht="6" customHeight="1">
      <c r="A12" s="15"/>
      <c r="B12" s="15"/>
      <c r="C12" s="15"/>
      <c r="D12" s="15"/>
      <c r="E12" s="15"/>
      <c r="F12" s="15"/>
    </row>
    <row r="13" spans="1:7" ht="62.4" customHeight="1">
      <c r="A13" s="29" t="s">
        <v>27</v>
      </c>
      <c r="B13" s="29" t="s">
        <v>1</v>
      </c>
      <c r="C13" s="29" t="s">
        <v>28</v>
      </c>
      <c r="D13" s="30" t="s">
        <v>29</v>
      </c>
      <c r="E13" s="30" t="s">
        <v>40</v>
      </c>
      <c r="F13" s="26" t="s">
        <v>14</v>
      </c>
    </row>
    <row r="14" spans="1:7">
      <c r="A14" s="29"/>
      <c r="B14" s="29"/>
      <c r="C14" s="31" t="s">
        <v>30</v>
      </c>
      <c r="D14" s="32">
        <v>1176805.44</v>
      </c>
      <c r="E14" s="30"/>
      <c r="F14" s="14"/>
    </row>
    <row r="15" spans="1:7">
      <c r="A15" s="11"/>
      <c r="B15" s="11"/>
      <c r="C15" s="11" t="s">
        <v>2</v>
      </c>
      <c r="D15" s="33">
        <f>D17+D18</f>
        <v>705000</v>
      </c>
      <c r="E15" s="33">
        <f>E17+E18</f>
        <v>79056.200000000012</v>
      </c>
      <c r="F15" s="14">
        <f t="shared" ref="F15:F38" si="0">E15/D15</f>
        <v>0.11213645390070924</v>
      </c>
    </row>
    <row r="16" spans="1:7">
      <c r="A16" s="12"/>
      <c r="B16" s="12"/>
      <c r="C16" s="12" t="s">
        <v>3</v>
      </c>
      <c r="D16" s="34"/>
      <c r="E16" s="34"/>
      <c r="F16" s="13"/>
    </row>
    <row r="17" spans="1:6">
      <c r="A17" s="11">
        <v>19010000</v>
      </c>
      <c r="B17" s="11"/>
      <c r="C17" s="11" t="s">
        <v>4</v>
      </c>
      <c r="D17" s="33">
        <v>205000</v>
      </c>
      <c r="E17" s="33">
        <v>75200.88</v>
      </c>
      <c r="F17" s="14">
        <f>E17/D17</f>
        <v>0.36683356097560976</v>
      </c>
    </row>
    <row r="18" spans="1:6" ht="78">
      <c r="A18" s="11">
        <v>24062100</v>
      </c>
      <c r="B18" s="11"/>
      <c r="C18" s="35" t="s">
        <v>5</v>
      </c>
      <c r="D18" s="33">
        <v>500000</v>
      </c>
      <c r="E18" s="33">
        <v>3855.32</v>
      </c>
      <c r="F18" s="51">
        <f>E18/D18</f>
        <v>7.7106400000000004E-3</v>
      </c>
    </row>
    <row r="19" spans="1:6">
      <c r="A19" s="11"/>
      <c r="B19" s="11"/>
      <c r="C19" s="11" t="s">
        <v>6</v>
      </c>
      <c r="D19" s="33">
        <f t="shared" ref="D19:E19" si="1">D20</f>
        <v>1881805.44</v>
      </c>
      <c r="E19" s="33">
        <f t="shared" si="1"/>
        <v>57898.33</v>
      </c>
      <c r="F19" s="14">
        <f t="shared" si="0"/>
        <v>3.0767436829176136E-2</v>
      </c>
    </row>
    <row r="20" spans="1:6" ht="31.2">
      <c r="A20" s="5">
        <v>8340</v>
      </c>
      <c r="B20" s="4" t="s">
        <v>7</v>
      </c>
      <c r="C20" s="2" t="s">
        <v>8</v>
      </c>
      <c r="D20" s="52">
        <f>D22+D30</f>
        <v>1881805.44</v>
      </c>
      <c r="E20" s="52">
        <f>E22+E30</f>
        <v>57898.33</v>
      </c>
      <c r="F20" s="50">
        <f t="shared" si="0"/>
        <v>3.0767436829176136E-2</v>
      </c>
    </row>
    <row r="21" spans="1:6">
      <c r="A21" s="11"/>
      <c r="B21" s="11"/>
      <c r="C21" s="3" t="s">
        <v>9</v>
      </c>
      <c r="D21" s="28"/>
      <c r="E21" s="33"/>
      <c r="F21" s="25"/>
    </row>
    <row r="22" spans="1:6">
      <c r="A22" s="11"/>
      <c r="B22" s="11"/>
      <c r="C22" s="36" t="s">
        <v>10</v>
      </c>
      <c r="D22" s="33">
        <f>D23+D27</f>
        <v>416000</v>
      </c>
      <c r="E22" s="33">
        <f>SUM(E23:E27)</f>
        <v>0</v>
      </c>
      <c r="F22" s="13">
        <f t="shared" si="0"/>
        <v>0</v>
      </c>
    </row>
    <row r="23" spans="1:6" ht="46.8">
      <c r="A23" s="37" t="s">
        <v>31</v>
      </c>
      <c r="B23" s="38"/>
      <c r="C23" s="39" t="s">
        <v>22</v>
      </c>
      <c r="D23" s="20">
        <f>D24+D25+D26</f>
        <v>196000</v>
      </c>
      <c r="E23" s="20">
        <f>E24+E25+E26</f>
        <v>0</v>
      </c>
      <c r="F23" s="13">
        <f t="shared" si="0"/>
        <v>0</v>
      </c>
    </row>
    <row r="24" spans="1:6" ht="46.8">
      <c r="A24" s="40" t="s">
        <v>11</v>
      </c>
      <c r="B24" s="40" t="s">
        <v>7</v>
      </c>
      <c r="C24" s="41" t="s">
        <v>16</v>
      </c>
      <c r="D24" s="21">
        <v>49000</v>
      </c>
      <c r="E24" s="21"/>
      <c r="F24" s="13">
        <f t="shared" si="0"/>
        <v>0</v>
      </c>
    </row>
    <row r="25" spans="1:6" ht="62.4">
      <c r="A25" s="40" t="s">
        <v>11</v>
      </c>
      <c r="B25" s="40" t="s">
        <v>7</v>
      </c>
      <c r="C25" s="41" t="s">
        <v>23</v>
      </c>
      <c r="D25" s="21">
        <v>49000</v>
      </c>
      <c r="E25" s="27"/>
      <c r="F25" s="13">
        <f t="shared" si="0"/>
        <v>0</v>
      </c>
    </row>
    <row r="26" spans="1:6" ht="31.2">
      <c r="A26" s="40" t="s">
        <v>11</v>
      </c>
      <c r="B26" s="40" t="s">
        <v>7</v>
      </c>
      <c r="C26" s="41" t="s">
        <v>32</v>
      </c>
      <c r="D26" s="21">
        <v>98000</v>
      </c>
      <c r="E26" s="42"/>
      <c r="F26" s="13">
        <f t="shared" si="0"/>
        <v>0</v>
      </c>
    </row>
    <row r="27" spans="1:6" ht="52.95" customHeight="1">
      <c r="A27" s="43">
        <v>1210000</v>
      </c>
      <c r="B27" s="38"/>
      <c r="C27" s="44" t="s">
        <v>24</v>
      </c>
      <c r="D27" s="45">
        <f>D28+D29</f>
        <v>220000</v>
      </c>
      <c r="E27" s="45">
        <f>E28+E29</f>
        <v>0</v>
      </c>
      <c r="F27" s="13">
        <f t="shared" si="0"/>
        <v>0</v>
      </c>
    </row>
    <row r="28" spans="1:6">
      <c r="A28" s="40" t="s">
        <v>12</v>
      </c>
      <c r="B28" s="40" t="s">
        <v>7</v>
      </c>
      <c r="C28" s="41" t="s">
        <v>33</v>
      </c>
      <c r="D28" s="21">
        <v>200000</v>
      </c>
      <c r="E28" s="46"/>
      <c r="F28" s="13">
        <f t="shared" si="0"/>
        <v>0</v>
      </c>
    </row>
    <row r="29" spans="1:6" ht="31.2">
      <c r="A29" s="40" t="s">
        <v>12</v>
      </c>
      <c r="B29" s="40" t="s">
        <v>7</v>
      </c>
      <c r="C29" s="41" t="s">
        <v>34</v>
      </c>
      <c r="D29" s="21">
        <v>20000</v>
      </c>
      <c r="E29" s="46"/>
      <c r="F29" s="13">
        <f t="shared" si="0"/>
        <v>0</v>
      </c>
    </row>
    <row r="30" spans="1:6">
      <c r="A30" s="38"/>
      <c r="B30" s="38"/>
      <c r="C30" s="44" t="s">
        <v>15</v>
      </c>
      <c r="D30" s="45">
        <f t="shared" ref="D30:E30" si="2">D31+D35</f>
        <v>1465805.44</v>
      </c>
      <c r="E30" s="45">
        <f t="shared" si="2"/>
        <v>57898.33</v>
      </c>
      <c r="F30" s="14">
        <f t="shared" si="0"/>
        <v>3.9499328096367282E-2</v>
      </c>
    </row>
    <row r="31" spans="1:6" s="1" customFormat="1" ht="47.4" customHeight="1">
      <c r="A31" s="43">
        <v>1210000</v>
      </c>
      <c r="B31" s="38"/>
      <c r="C31" s="44" t="s">
        <v>24</v>
      </c>
      <c r="D31" s="45">
        <f t="shared" ref="D31:E31" si="3">D32+D33+D34</f>
        <v>481393.7</v>
      </c>
      <c r="E31" s="45">
        <f t="shared" si="3"/>
        <v>57898.33</v>
      </c>
      <c r="F31" s="14">
        <f t="shared" si="0"/>
        <v>0.12027230518388587</v>
      </c>
    </row>
    <row r="32" spans="1:6" ht="56.25" customHeight="1">
      <c r="A32" s="40" t="s">
        <v>12</v>
      </c>
      <c r="B32" s="40" t="s">
        <v>7</v>
      </c>
      <c r="C32" s="24" t="s">
        <v>35</v>
      </c>
      <c r="D32" s="21">
        <v>289000</v>
      </c>
      <c r="E32" s="46">
        <v>0</v>
      </c>
      <c r="F32" s="25">
        <f t="shared" si="0"/>
        <v>0</v>
      </c>
    </row>
    <row r="33" spans="1:6" ht="93.6">
      <c r="A33" s="40" t="s">
        <v>12</v>
      </c>
      <c r="B33" s="40" t="s">
        <v>7</v>
      </c>
      <c r="C33" s="47" t="s">
        <v>36</v>
      </c>
      <c r="D33" s="21">
        <v>57898.33</v>
      </c>
      <c r="E33" s="46">
        <v>57898.33</v>
      </c>
      <c r="F33" s="25">
        <f t="shared" si="0"/>
        <v>1</v>
      </c>
    </row>
    <row r="34" spans="1:6" s="1" customFormat="1" ht="78">
      <c r="A34" s="40" t="s">
        <v>12</v>
      </c>
      <c r="B34" s="40" t="s">
        <v>7</v>
      </c>
      <c r="C34" s="23" t="s">
        <v>18</v>
      </c>
      <c r="D34" s="21">
        <v>134495.37</v>
      </c>
      <c r="E34" s="46"/>
      <c r="F34" s="25">
        <f t="shared" si="0"/>
        <v>0</v>
      </c>
    </row>
    <row r="35" spans="1:6" ht="46.8">
      <c r="A35" s="43">
        <v>1510000</v>
      </c>
      <c r="B35" s="38"/>
      <c r="C35" s="44" t="s">
        <v>25</v>
      </c>
      <c r="D35" s="45">
        <f t="shared" ref="D35:E35" si="4">SUM(D36:D38)</f>
        <v>984411.74</v>
      </c>
      <c r="E35" s="45">
        <f t="shared" si="4"/>
        <v>0</v>
      </c>
      <c r="F35" s="25">
        <f t="shared" si="0"/>
        <v>0</v>
      </c>
    </row>
    <row r="36" spans="1:6" ht="78">
      <c r="A36" s="40" t="s">
        <v>21</v>
      </c>
      <c r="B36" s="40" t="s">
        <v>7</v>
      </c>
      <c r="C36" s="48" t="s">
        <v>19</v>
      </c>
      <c r="D36" s="21">
        <v>111493.37</v>
      </c>
      <c r="E36" s="22"/>
      <c r="F36" s="25">
        <f t="shared" si="0"/>
        <v>0</v>
      </c>
    </row>
    <row r="37" spans="1:6" ht="78">
      <c r="A37" s="40" t="s">
        <v>21</v>
      </c>
      <c r="B37" s="40" t="s">
        <v>7</v>
      </c>
      <c r="C37" s="48" t="s">
        <v>20</v>
      </c>
      <c r="D37" s="21">
        <v>91093.37</v>
      </c>
      <c r="E37" s="22"/>
      <c r="F37" s="25">
        <f t="shared" si="0"/>
        <v>0</v>
      </c>
    </row>
    <row r="38" spans="1:6" ht="78">
      <c r="A38" s="40" t="s">
        <v>21</v>
      </c>
      <c r="B38" s="40" t="s">
        <v>7</v>
      </c>
      <c r="C38" s="47" t="s">
        <v>37</v>
      </c>
      <c r="D38" s="21">
        <f>615345+166480</f>
        <v>781825</v>
      </c>
      <c r="E38" s="22"/>
      <c r="F38" s="25">
        <f t="shared" si="0"/>
        <v>0</v>
      </c>
    </row>
    <row r="40" spans="1:6">
      <c r="B40" s="1" t="s">
        <v>38</v>
      </c>
      <c r="C40" s="1"/>
      <c r="D40" s="1"/>
      <c r="E40" s="1" t="s">
        <v>39</v>
      </c>
      <c r="F40" s="1"/>
    </row>
  </sheetData>
  <mergeCells count="8">
    <mergeCell ref="A10:B10"/>
    <mergeCell ref="A8:F8"/>
    <mergeCell ref="A1:B1"/>
    <mergeCell ref="A6:F6"/>
    <mergeCell ref="A7:F7"/>
    <mergeCell ref="D1:E1"/>
    <mergeCell ref="D3:E3"/>
    <mergeCell ref="D4:E4"/>
  </mergeCells>
  <pageMargins left="0.78740157480314965" right="0.39370078740157483" top="0.39370078740157483" bottom="0.39370078740157483" header="0.19685039370078741" footer="0.15748031496062992"/>
  <pageSetup paperSize="9" scale="85" fitToHeight="3" orientation="portrait" r:id="rId1"/>
  <rowBreaks count="1" manualBreakCount="1">
    <brk id="2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2023-04-25T14:43:24Z</cp:lastPrinted>
  <dcterms:created xsi:type="dcterms:W3CDTF">2019-04-10T18:00:09Z</dcterms:created>
  <dcterms:modified xsi:type="dcterms:W3CDTF">2023-05-22T06:49:20Z</dcterms:modified>
</cp:coreProperties>
</file>