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Секретар\ріш. СЕСІЇ\2024\27    20.09.24\"/>
    </mc:Choice>
  </mc:AlternateContent>
  <bookViews>
    <workbookView xWindow="0" yWindow="0" windowWidth="11490" windowHeight="4575"/>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7" i="1" l="1"/>
  <c r="G68" i="1"/>
  <c r="C68" i="1"/>
  <c r="F67" i="1"/>
  <c r="D67" i="1"/>
  <c r="E67" i="1"/>
  <c r="C67" i="1"/>
  <c r="G58" i="1"/>
  <c r="D58" i="1"/>
  <c r="E58" i="1"/>
  <c r="F58" i="1"/>
  <c r="C58" i="1"/>
  <c r="I60" i="1"/>
  <c r="H60" i="1"/>
  <c r="G60" i="1"/>
  <c r="G64" i="1"/>
  <c r="C62" i="1"/>
  <c r="D68" i="1" l="1"/>
  <c r="E68" i="1"/>
  <c r="F68" i="1"/>
  <c r="D62" i="1"/>
  <c r="I62" i="1" s="1"/>
  <c r="E62" i="1"/>
  <c r="F62" i="1"/>
  <c r="I59" i="1"/>
  <c r="I61" i="1"/>
  <c r="I63" i="1"/>
  <c r="I64" i="1"/>
  <c r="I65" i="1"/>
  <c r="I66" i="1"/>
  <c r="I58" i="1"/>
  <c r="H59" i="1"/>
  <c r="H61" i="1"/>
  <c r="H62" i="1"/>
  <c r="H63" i="1"/>
  <c r="H64" i="1"/>
  <c r="H65" i="1"/>
  <c r="H66" i="1"/>
  <c r="H67" i="1"/>
  <c r="H58" i="1"/>
  <c r="G61" i="1"/>
  <c r="G63" i="1"/>
  <c r="G65" i="1"/>
  <c r="G66" i="1"/>
  <c r="G67" i="1"/>
  <c r="G59" i="1"/>
  <c r="G62" i="1" l="1"/>
  <c r="G31" i="1"/>
  <c r="G32" i="1"/>
  <c r="G33" i="1"/>
  <c r="G34" i="1"/>
  <c r="G35" i="1"/>
  <c r="G36" i="1"/>
  <c r="G37" i="1"/>
  <c r="G38" i="1"/>
  <c r="G39" i="1"/>
  <c r="G40" i="1"/>
  <c r="G41" i="1"/>
  <c r="G42" i="1"/>
  <c r="G43" i="1"/>
  <c r="G44" i="1"/>
  <c r="G45" i="1"/>
  <c r="G46" i="1"/>
  <c r="G47" i="1"/>
  <c r="G48" i="1"/>
  <c r="G49" i="1"/>
  <c r="G50" i="1"/>
  <c r="G51" i="1"/>
  <c r="G52" i="1"/>
  <c r="G53" i="1"/>
  <c r="G54" i="1"/>
  <c r="G55" i="1"/>
  <c r="I31" i="1"/>
  <c r="I32" i="1"/>
  <c r="I33" i="1"/>
  <c r="I34" i="1"/>
  <c r="I35" i="1"/>
  <c r="I36" i="1"/>
  <c r="I37" i="1"/>
  <c r="I38" i="1"/>
  <c r="I39" i="1"/>
  <c r="I40" i="1"/>
  <c r="I41" i="1"/>
  <c r="I42" i="1"/>
  <c r="I43" i="1"/>
  <c r="I44" i="1"/>
  <c r="I45" i="1"/>
  <c r="I46" i="1"/>
  <c r="I47" i="1"/>
  <c r="I48" i="1"/>
  <c r="I49" i="1"/>
  <c r="I50" i="1"/>
  <c r="I51" i="1"/>
  <c r="I52" i="1"/>
  <c r="I53" i="1"/>
  <c r="I54" i="1"/>
  <c r="I55" i="1"/>
  <c r="I30" i="1"/>
  <c r="H30" i="1"/>
  <c r="H31" i="1"/>
  <c r="H32" i="1"/>
  <c r="H33" i="1"/>
  <c r="H34" i="1"/>
  <c r="H35" i="1"/>
  <c r="H36" i="1"/>
  <c r="H37" i="1"/>
  <c r="H38" i="1"/>
  <c r="H39" i="1"/>
  <c r="H40" i="1"/>
  <c r="H41" i="1"/>
  <c r="H42" i="1"/>
  <c r="H43" i="1"/>
  <c r="H44" i="1"/>
  <c r="H45" i="1"/>
  <c r="H46" i="1"/>
  <c r="H48" i="1"/>
  <c r="H49" i="1"/>
  <c r="H50" i="1"/>
  <c r="H51" i="1"/>
  <c r="H52" i="1"/>
  <c r="H53" i="1"/>
  <c r="H54" i="1"/>
  <c r="H55" i="1"/>
  <c r="G30" i="1"/>
  <c r="F29" i="1"/>
  <c r="E29" i="1"/>
  <c r="D29" i="1"/>
  <c r="D56" i="1" s="1"/>
  <c r="C29" i="1"/>
  <c r="G16" i="1"/>
  <c r="G17" i="1"/>
  <c r="G18" i="1"/>
  <c r="G19" i="1"/>
  <c r="G20" i="1"/>
  <c r="G21" i="1"/>
  <c r="G22" i="1"/>
  <c r="G23" i="1"/>
  <c r="G24" i="1"/>
  <c r="G25" i="1"/>
  <c r="G26" i="1"/>
  <c r="G27" i="1"/>
  <c r="G28" i="1"/>
  <c r="H16" i="1"/>
  <c r="H17" i="1"/>
  <c r="H18" i="1"/>
  <c r="H19" i="1"/>
  <c r="H20" i="1"/>
  <c r="H21" i="1"/>
  <c r="H22" i="1"/>
  <c r="H23" i="1"/>
  <c r="H24" i="1"/>
  <c r="H25" i="1"/>
  <c r="H27" i="1"/>
  <c r="H28" i="1"/>
  <c r="I16" i="1"/>
  <c r="I17" i="1"/>
  <c r="I18" i="1"/>
  <c r="I19" i="1"/>
  <c r="I20" i="1"/>
  <c r="I21" i="1"/>
  <c r="I22" i="1"/>
  <c r="I23" i="1"/>
  <c r="I24" i="1"/>
  <c r="I25" i="1"/>
  <c r="I26" i="1"/>
  <c r="I27" i="1"/>
  <c r="I28" i="1"/>
  <c r="I15" i="1"/>
  <c r="H15" i="1"/>
  <c r="G15" i="1"/>
  <c r="D14" i="1"/>
  <c r="E14" i="1"/>
  <c r="F14" i="1"/>
  <c r="C14" i="1"/>
  <c r="F56" i="1" l="1"/>
  <c r="E56" i="1"/>
  <c r="C56" i="1"/>
  <c r="I56" i="1"/>
  <c r="I29" i="1"/>
  <c r="H29" i="1"/>
  <c r="G29" i="1"/>
  <c r="I14" i="1"/>
  <c r="G14" i="1"/>
  <c r="H14" i="1"/>
  <c r="H56" i="1" l="1"/>
  <c r="G56" i="1"/>
</calcChain>
</file>

<file path=xl/sharedStrings.xml><?xml version="1.0" encoding="utf-8"?>
<sst xmlns="http://schemas.openxmlformats.org/spreadsheetml/2006/main" count="127" uniqueCount="101">
  <si>
    <t>Загальний фонд</t>
  </si>
  <si>
    <t>Код</t>
  </si>
  <si>
    <t>Показник</t>
  </si>
  <si>
    <t>Затверджений план на рік</t>
  </si>
  <si>
    <t>План на рік з урахуванням змін</t>
  </si>
  <si>
    <t>01</t>
  </si>
  <si>
    <t>Костянтинівська сільська рада</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</si>
  <si>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</si>
  <si>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</si>
  <si>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3210</t>
  </si>
  <si>
    <t>Організація та проведення громадських робіт</t>
  </si>
  <si>
    <t>6013</t>
  </si>
  <si>
    <t>Забезпечення діяльності водопровідно-каналізаційного господарства</t>
  </si>
  <si>
    <t>6020</t>
  </si>
  <si>
    <t>Забезпечення функціонування підприємств, установ та організацій, що виробляють, виконують та/або надають житлово-комунальні послуги</t>
  </si>
  <si>
    <t>6030</t>
  </si>
  <si>
    <t>Організація благоустрою населених пунктів</t>
  </si>
  <si>
    <t>7130</t>
  </si>
  <si>
    <t>Здійснення заходів із землеустрою</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</si>
  <si>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</si>
  <si>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</si>
  <si>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</si>
  <si>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</si>
  <si>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8110</t>
  </si>
  <si>
    <t>Заходи із запобігання та ліквідації надзвичайних ситуацій та наслідків стихійного лиха</t>
  </si>
  <si>
    <t>8130</t>
  </si>
  <si>
    <t>Забезпечення діяльності місцевої та добровільної пожежної охорони</t>
  </si>
  <si>
    <t>8240</t>
  </si>
  <si>
    <t>Заходи та роботи з територіальної оборони</t>
  </si>
  <si>
    <t>8710</t>
  </si>
  <si>
    <t>Резервний фонд місцевого бюджету</t>
  </si>
  <si>
    <t>9770</t>
  </si>
  <si>
    <t>Інші субвенції з місцевого бюджету</t>
  </si>
  <si>
    <t>9800</t>
  </si>
  <si>
    <t>Субвенція з місцевого бюджету державному бюджету на виконання програм соціально-економічного розвитку регіонів</t>
  </si>
  <si>
    <t>06</t>
  </si>
  <si>
    <t>Орган з питань освіти і науки</t>
  </si>
  <si>
    <t>0160</t>
  </si>
  <si>
    <t>Керівництво і управління у відповідній сфері у містах (місті Києві), селищах, селах, територіальних громадах</t>
  </si>
  <si>
    <t>1010</t>
  </si>
  <si>
    <t>Надання дошкільної освіти</t>
  </si>
  <si>
    <t>1021</t>
  </si>
  <si>
    <t>Надання загальної середньої освіти закладами загальної середньої освіти за рахунок коштів місцевого бюджету</t>
  </si>
  <si>
    <t>1031</t>
  </si>
  <si>
    <t>Надання загальної середньої освіти закладами загальної середньої освіти за рахунок освітньої субвенції</t>
  </si>
  <si>
    <t>1061</t>
  </si>
  <si>
    <t>1141</t>
  </si>
  <si>
    <t>Забезпечення діяльності інших закладів у сфері освіти</t>
  </si>
  <si>
    <t>1142</t>
  </si>
  <si>
    <t>Інші програми та заходи у сфері освіти</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</si>
  <si>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</si>
  <si>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</si>
  <si>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4030</t>
  </si>
  <si>
    <t>Забезпечення діяльності бібліотек</t>
  </si>
  <si>
    <t>4060</t>
  </si>
  <si>
    <t>Забезпечення діяльності палаців i будинків культури, клубів, центрів дозвілля та iнших клубних закладів</t>
  </si>
  <si>
    <t>4082</t>
  </si>
  <si>
    <t>Інші заходи в галузі культури і мистецтва</t>
  </si>
  <si>
    <t>5049</t>
  </si>
  <si>
    <t>Виконання окремих заходів з реалізації соціального проекту `Активні парки - локації здорової України`</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</si>
  <si>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</si>
  <si>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</si>
  <si>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08</t>
  </si>
  <si>
    <t>Орган з питань праці та соціального захисту населення</t>
  </si>
  <si>
    <t>3050</t>
  </si>
  <si>
    <t>Пільгове медичне обслуговування осіб, які постраждали внаслідок Чорнобильської катастрофи</t>
  </si>
  <si>
    <t>3090</t>
  </si>
  <si>
    <t>Видатки на поховання учасників бойових дій та осіб з інвалідністю внаслідок війни</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</si>
  <si>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</si>
  <si>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</si>
  <si>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</si>
  <si>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</si>
  <si>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3191</t>
  </si>
  <si>
    <t>Інші видатки на соціальний захист ветеранів війни та праці</t>
  </si>
  <si>
    <t>3241</t>
  </si>
  <si>
    <t>Забезпечення діяльності інших закладів у сфері соціального захисту і соціального забезпечення</t>
  </si>
  <si>
    <t>3242</t>
  </si>
  <si>
    <t>Інші заходи у сфері соціального захисту і соціального забезпечення</t>
  </si>
  <si>
    <t>37</t>
  </si>
  <si>
    <t>Орган з питань фінансів</t>
  </si>
  <si>
    <t>План на І півріччя 2024 року</t>
  </si>
  <si>
    <t>Касові видатки за І півріччя 2024 року</t>
  </si>
  <si>
    <t>+/- факт до плану</t>
  </si>
  <si>
    <t>% 
виконання 
за рік</t>
  </si>
  <si>
    <t>% 
виконання 
за І півріччя 2024 року</t>
  </si>
  <si>
    <t>Додаток 2</t>
  </si>
  <si>
    <t>грн.</t>
  </si>
  <si>
    <t>Звіт про виконання видаткової частини бюджету Костянтинівської сільської територіальної громади
 за І півріччя 2024  року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</si>
  <si>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t>
  </si>
  <si>
    <t>Всього по загальному фонду</t>
  </si>
  <si>
    <t>Спеціальний фонд</t>
  </si>
  <si>
    <t>РАЗОМ</t>
  </si>
  <si>
    <t>х</t>
  </si>
  <si>
    <t>Всього по спеціальному фонду</t>
  </si>
  <si>
    <t>В.о. начальника фінансового відділу</t>
  </si>
  <si>
    <t>Інна МИЧКО</t>
  </si>
  <si>
    <t>до рішення сесії Костянтинівської сільської ради</t>
  </si>
  <si>
    <t xml:space="preserve">"Про затвердження звіту про виконання бюджету </t>
  </si>
  <si>
    <t>Костянтинівської сільської територіальної громади</t>
  </si>
  <si>
    <t xml:space="preserve"> за І півріччя 2024 року"</t>
  </si>
  <si>
    <t>від  20.09. 2024р.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</si>
</sst>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color theme="1"/>
      <name val="Calibri"/>
      <family val="2"/>
      <charset val="204"/>
      <scheme val="minor"/>
    </font>
    <font>
      <b/>
      <sz val="10"/>
      <color theme="1"/>
      <name val="Calibri"/>
      <family val="2"/>
      <charset val="204"/>
      <scheme val="minor"/>
    </font>
    <font>
      <b/>
      <sz val="11"/>
      <color theme="1"/>
      <name val="Calibri"/>
      <family val="2"/>
      <charset val="204"/>
      <scheme val="minor"/>
    </font>
    <font>
      <sz val="10"/>
      <name val="Calibri"/>
      <family val="2"/>
      <charset val="204"/>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1" xfId="0" applyBorder="1" applyAlignment="1">
      <alignment horizontal="center" vertical="center" wrapText="1"/>
    </xf>
    <xf numFmtId="0" fontId="0" fillId="0" borderId="1" xfId="0" applyBorder="1"/>
    <xf numFmtId="2" fontId="0" fillId="0" borderId="1" xfId="0" applyNumberFormat="1" applyBorder="1"/>
    <xf numFmtId="0" fontId="1" fillId="0" borderId="1" xfId="0" applyFont="1" applyBorder="1"/>
    <xf numFmtId="0" fontId="1"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0" fontId="0" fillId="3" borderId="1" xfId="0" quotePrefix="1" applyFill="1" applyBorder="1"/>
    <xf numFmtId="0" fontId="0" fillId="3" borderId="1" xfId="0" applyFill="1" applyBorder="1" applyAlignment="1">
      <alignment wrapText="1"/>
    </xf>
    <xf numFmtId="2" fontId="0" fillId="3" borderId="1" xfId="0" applyNumberFormat="1" applyFill="1" applyBorder="1"/>
    <xf numFmtId="0" fontId="0" fillId="3" borderId="0" xfId="0" applyFill="1"/>
    <xf numFmtId="0" fontId="1" fillId="2" borderId="1" xfId="0" quotePrefix="1" applyFont="1" applyFill="1" applyBorder="1"/>
    <xf numFmtId="0" fontId="1" fillId="2" borderId="1" xfId="0" applyFont="1" applyFill="1" applyBorder="1"/>
    <xf numFmtId="2" fontId="1" fillId="2" borderId="1" xfId="0" applyNumberFormat="1" applyFont="1" applyFill="1" applyBorder="1"/>
    <xf numFmtId="0" fontId="1" fillId="0" borderId="0" xfId="0" applyFont="1"/>
    <xf numFmtId="2" fontId="1" fillId="4" borderId="1" xfId="0" applyNumberFormat="1" applyFont="1" applyFill="1" applyBorder="1"/>
    <xf numFmtId="0" fontId="1" fillId="2" borderId="1" xfId="0" applyFont="1" applyFill="1" applyBorder="1" applyAlignment="1">
      <alignment wrapText="1"/>
    </xf>
    <xf numFmtId="2" fontId="0" fillId="3" borderId="0" xfId="0" applyNumberFormat="1" applyFill="1" applyBorder="1"/>
    <xf numFmtId="0" fontId="0" fillId="3" borderId="0" xfId="0" applyFill="1" applyBorder="1"/>
    <xf numFmtId="0" fontId="1" fillId="4" borderId="1" xfId="0" applyFont="1" applyFill="1" applyBorder="1"/>
    <xf numFmtId="0" fontId="1" fillId="4" borderId="1" xfId="0" applyFont="1" applyFill="1" applyBorder="1" applyAlignment="1">
      <alignment horizontal="center"/>
    </xf>
    <xf numFmtId="0" fontId="2" fillId="0" borderId="0" xfId="0" applyFont="1"/>
    <xf numFmtId="2" fontId="3" fillId="3" borderId="1" xfId="0" applyNumberFormat="1" applyFont="1" applyFill="1" applyBorder="1"/>
    <xf numFmtId="0" fontId="0" fillId="3" borderId="1" xfId="0" quotePrefix="1" applyFill="1" applyBorder="1" applyAlignment="1">
      <alignment horizontal="left"/>
    </xf>
    <xf numFmtId="0" fontId="2" fillId="0" borderId="0" xfId="0" applyFont="1" applyAlignment="1">
      <alignment horizontal="center" wrapText="1"/>
    </xf>
    <xf numFmtId="0" fontId="2" fillId="0" borderId="0" xfId="0" applyFont="1" applyAlignment="1">
      <alignment horizontal="center"/>
    </xf>
    <xf numFmtId="0" fontId="0" fillId="0" borderId="0" xfId="0" applyAlignment="1">
      <alignment horizontal="center"/>
    </xf>
  </cellXfs>
  <cellStyles count="1">
    <cellStyle name="Обычны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abSelected="1" workbookViewId="0">
      <pane xSplit="4" ySplit="12" topLeftCell="F13" activePane="bottomRight" state="frozen"/>
      <selection pane="topRight" activeCell="E1" sqref="E1"/>
      <selection pane="bottomLeft" activeCell="A10" sqref="A10"/>
      <selection pane="bottomRight" activeCell="F6" sqref="F6"/>
    </sheetView>
  </sheetViews>
  <sheetFormatPr defaultRowHeight="12.75" x14ac:dyDescent="0.2"/>
  <cols>
    <col min="1" max="1" width="8.28515625" customWidth="1"/>
    <col min="2" max="2" width="45.42578125" customWidth="1"/>
    <col min="3" max="4" width="12.42578125" bestFit="1" customWidth="1"/>
    <col min="5" max="5" width="11.42578125" bestFit="1" customWidth="1"/>
    <col min="6" max="6" width="12.7109375" customWidth="1"/>
    <col min="7" max="7" width="12.28515625" customWidth="1"/>
    <col min="8" max="8" width="9.42578125" bestFit="1" customWidth="1"/>
    <col min="9" max="9" width="9.42578125" customWidth="1"/>
  </cols>
  <sheetData>
    <row r="1" spans="1:9" x14ac:dyDescent="0.2">
      <c r="F1" t="s">
        <v>85</v>
      </c>
    </row>
    <row r="2" spans="1:9" x14ac:dyDescent="0.2">
      <c r="F2" t="s">
        <v>96</v>
      </c>
    </row>
    <row r="3" spans="1:9" x14ac:dyDescent="0.2">
      <c r="F3" t="s">
        <v>97</v>
      </c>
    </row>
    <row r="4" spans="1:9" x14ac:dyDescent="0.2">
      <c r="F4" t="s">
        <v>98</v>
      </c>
    </row>
    <row r="5" spans="1:9" x14ac:dyDescent="0.2">
      <c r="F5" t="s">
        <v>99</v>
      </c>
    </row>
    <row r="6" spans="1:9" x14ac:dyDescent="0.2">
      <c r="F6" t="s">
        <v>100</v>
      </c>
    </row>
    <row r="7" spans="1:9" ht="8.25" customHeight="1" x14ac:dyDescent="0.2"/>
    <row r="8" spans="1:9" ht="30" customHeight="1" x14ac:dyDescent="0.25">
      <c r="A8" s="24" t="s">
        <v>87</v>
      </c>
      <c r="B8" s="25"/>
      <c r="C8" s="25"/>
      <c r="D8" s="25"/>
      <c r="E8" s="25"/>
      <c r="F8" s="25"/>
      <c r="G8" s="25"/>
      <c r="H8" s="25"/>
      <c r="I8" s="25"/>
    </row>
    <row r="9" spans="1:9" ht="3.75" hidden="1" customHeight="1" x14ac:dyDescent="0.2">
      <c r="A9" s="26"/>
      <c r="B9" s="26"/>
      <c r="C9" s="26"/>
      <c r="D9" s="26"/>
      <c r="E9" s="26"/>
      <c r="F9" s="26"/>
      <c r="G9" s="26"/>
      <c r="H9" s="26"/>
      <c r="I9" s="26"/>
    </row>
    <row r="10" spans="1:9" x14ac:dyDescent="0.2">
      <c r="I10" t="s">
        <v>86</v>
      </c>
    </row>
    <row r="11" spans="1:9" ht="72" customHeight="1" x14ac:dyDescent="0.2">
      <c r="A11" s="5" t="s">
        <v>1</v>
      </c>
      <c r="B11" s="5" t="s">
        <v>2</v>
      </c>
      <c r="C11" s="5" t="s">
        <v>3</v>
      </c>
      <c r="D11" s="5" t="s">
        <v>4</v>
      </c>
      <c r="E11" s="5" t="s">
        <v>80</v>
      </c>
      <c r="F11" s="5" t="s">
        <v>81</v>
      </c>
      <c r="G11" s="6" t="s">
        <v>82</v>
      </c>
      <c r="H11" s="5" t="s">
        <v>84</v>
      </c>
      <c r="I11" s="5" t="s">
        <v>83</v>
      </c>
    </row>
    <row r="12" spans="1:9" x14ac:dyDescent="0.2">
      <c r="A12" s="1">
        <v>1</v>
      </c>
      <c r="B12" s="1">
        <v>2</v>
      </c>
      <c r="C12" s="1">
        <v>3</v>
      </c>
      <c r="D12" s="1">
        <v>4</v>
      </c>
      <c r="E12" s="1">
        <v>5</v>
      </c>
      <c r="F12" s="1">
        <v>6</v>
      </c>
      <c r="G12" s="1">
        <v>7</v>
      </c>
      <c r="H12" s="1">
        <v>8</v>
      </c>
      <c r="I12" s="1">
        <v>9</v>
      </c>
    </row>
    <row r="13" spans="1:9" ht="13.5" customHeight="1" x14ac:dyDescent="0.2">
      <c r="A13" s="2"/>
      <c r="B13" s="4" t="s">
        <v>0</v>
      </c>
      <c r="C13" s="3"/>
      <c r="D13" s="3"/>
      <c r="E13" s="3"/>
      <c r="F13" s="3"/>
      <c r="G13" s="3"/>
      <c r="H13" s="3"/>
      <c r="I13" s="3"/>
    </row>
    <row r="14" spans="1:9" s="14" customFormat="1" ht="18.75" customHeight="1" x14ac:dyDescent="0.2">
      <c r="A14" s="11" t="s">
        <v>5</v>
      </c>
      <c r="B14" s="12" t="s">
        <v>6</v>
      </c>
      <c r="C14" s="13">
        <f>C15+C16+C17+C18+C19+C20+C21+C22+C23+C24+C25+C26+C27+C28</f>
        <v>26867744</v>
      </c>
      <c r="D14" s="13">
        <f t="shared" ref="D14:G14" si="0">D15+D16+D17+D18+D19+D20+D21+D22+D23+D24+D25+D26+D27+D28</f>
        <v>28960644</v>
      </c>
      <c r="E14" s="13">
        <f t="shared" si="0"/>
        <v>16175988</v>
      </c>
      <c r="F14" s="13">
        <f t="shared" si="0"/>
        <v>9011576.620000001</v>
      </c>
      <c r="G14" s="13">
        <f t="shared" si="0"/>
        <v>-7164411.379999999</v>
      </c>
      <c r="H14" s="15">
        <f>F14/E14*100</f>
        <v>55.709590165373527</v>
      </c>
      <c r="I14" s="15">
        <f>F14/D14*100</f>
        <v>31.116630624650476</v>
      </c>
    </row>
    <row r="15" spans="1:9" ht="51" x14ac:dyDescent="0.2">
      <c r="A15" s="7" t="s">
        <v>7</v>
      </c>
      <c r="B15" s="8" t="s">
        <v>8</v>
      </c>
      <c r="C15" s="9">
        <v>21354469</v>
      </c>
      <c r="D15" s="9">
        <v>22239469</v>
      </c>
      <c r="E15" s="9">
        <v>11300869</v>
      </c>
      <c r="F15" s="9">
        <v>6968477.5300000003</v>
      </c>
      <c r="G15" s="9">
        <f>F15-E15</f>
        <v>-4332391.47</v>
      </c>
      <c r="H15" s="9">
        <f>F15/E15*100</f>
        <v>61.663200679522966</v>
      </c>
      <c r="I15" s="9">
        <f>F15/D15*100</f>
        <v>31.333830542446854</v>
      </c>
    </row>
    <row r="16" spans="1:9" ht="18" customHeight="1" x14ac:dyDescent="0.2">
      <c r="A16" s="7" t="s">
        <v>9</v>
      </c>
      <c r="B16" s="8" t="s">
        <v>10</v>
      </c>
      <c r="C16" s="9">
        <v>38113</v>
      </c>
      <c r="D16" s="9">
        <v>38113</v>
      </c>
      <c r="E16" s="9">
        <v>38113</v>
      </c>
      <c r="F16" s="9">
        <v>0</v>
      </c>
      <c r="G16" s="9">
        <f t="shared" ref="G16:G28" si="1">F16-E16</f>
        <v>-38113</v>
      </c>
      <c r="H16" s="9">
        <f t="shared" ref="H16:H49" si="2">F16/E16*100</f>
        <v>0</v>
      </c>
      <c r="I16" s="9">
        <f t="shared" ref="I16:I49" si="3">F16/D16*100</f>
        <v>0</v>
      </c>
    </row>
    <row r="17" spans="1:9" ht="25.5" x14ac:dyDescent="0.2">
      <c r="A17" s="7" t="s">
        <v>11</v>
      </c>
      <c r="B17" s="8" t="s">
        <v>12</v>
      </c>
      <c r="C17" s="9">
        <v>410000</v>
      </c>
      <c r="D17" s="9">
        <v>510000</v>
      </c>
      <c r="E17" s="9">
        <v>510000</v>
      </c>
      <c r="F17" s="9">
        <v>199900.51</v>
      </c>
      <c r="G17" s="9">
        <f t="shared" si="1"/>
        <v>-310099.49</v>
      </c>
      <c r="H17" s="9">
        <f t="shared" si="2"/>
        <v>39.196178431372552</v>
      </c>
      <c r="I17" s="9">
        <f t="shared" si="3"/>
        <v>39.196178431372552</v>
      </c>
    </row>
    <row r="18" spans="1:9" ht="38.25" x14ac:dyDescent="0.2">
      <c r="A18" s="7" t="s">
        <v>13</v>
      </c>
      <c r="B18" s="8" t="s">
        <v>14</v>
      </c>
      <c r="C18" s="9">
        <v>2139780</v>
      </c>
      <c r="D18" s="9">
        <v>2139780</v>
      </c>
      <c r="E18" s="9">
        <v>1176200</v>
      </c>
      <c r="F18" s="9">
        <v>874509.57</v>
      </c>
      <c r="G18" s="9">
        <f t="shared" si="1"/>
        <v>-301690.43000000005</v>
      </c>
      <c r="H18" s="9">
        <f t="shared" si="2"/>
        <v>74.350414045230394</v>
      </c>
      <c r="I18" s="9">
        <f t="shared" si="3"/>
        <v>40.869134677396737</v>
      </c>
    </row>
    <row r="19" spans="1:9" ht="18.75" customHeight="1" x14ac:dyDescent="0.2">
      <c r="A19" s="7" t="s">
        <v>15</v>
      </c>
      <c r="B19" s="8" t="s">
        <v>16</v>
      </c>
      <c r="C19" s="9">
        <v>456700</v>
      </c>
      <c r="D19" s="9">
        <v>966700</v>
      </c>
      <c r="E19" s="9">
        <v>966700</v>
      </c>
      <c r="F19" s="9">
        <v>227729.36</v>
      </c>
      <c r="G19" s="9">
        <f t="shared" si="1"/>
        <v>-738970.64</v>
      </c>
      <c r="H19" s="9">
        <f t="shared" si="2"/>
        <v>23.557397331126513</v>
      </c>
      <c r="I19" s="9">
        <f t="shared" si="3"/>
        <v>23.557397331126513</v>
      </c>
    </row>
    <row r="20" spans="1:9" s="10" customFormat="1" x14ac:dyDescent="0.2">
      <c r="A20" s="7" t="s">
        <v>17</v>
      </c>
      <c r="B20" s="8" t="s">
        <v>18</v>
      </c>
      <c r="C20" s="9">
        <v>0</v>
      </c>
      <c r="D20" s="9">
        <v>298900</v>
      </c>
      <c r="E20" s="9">
        <v>298900</v>
      </c>
      <c r="F20" s="9">
        <v>0</v>
      </c>
      <c r="G20" s="9">
        <f t="shared" si="1"/>
        <v>-298900</v>
      </c>
      <c r="H20" s="9">
        <f t="shared" si="2"/>
        <v>0</v>
      </c>
      <c r="I20" s="9">
        <f t="shared" si="3"/>
        <v>0</v>
      </c>
    </row>
    <row r="21" spans="1:9" s="10" customFormat="1" ht="38.25" x14ac:dyDescent="0.2">
      <c r="A21" s="7" t="s">
        <v>19</v>
      </c>
      <c r="B21" s="8" t="s">
        <v>20</v>
      </c>
      <c r="C21" s="9">
        <v>500000</v>
      </c>
      <c r="D21" s="9">
        <v>500000</v>
      </c>
      <c r="E21" s="9">
        <v>300000</v>
      </c>
      <c r="F21" s="9">
        <v>0</v>
      </c>
      <c r="G21" s="9">
        <f t="shared" si="1"/>
        <v>-300000</v>
      </c>
      <c r="H21" s="9">
        <f t="shared" si="2"/>
        <v>0</v>
      </c>
      <c r="I21" s="9">
        <f t="shared" si="3"/>
        <v>0</v>
      </c>
    </row>
    <row r="22" spans="1:9" s="10" customFormat="1" ht="25.5" x14ac:dyDescent="0.2">
      <c r="A22" s="7" t="s">
        <v>21</v>
      </c>
      <c r="B22" s="8" t="s">
        <v>22</v>
      </c>
      <c r="C22" s="9">
        <v>12872</v>
      </c>
      <c r="D22" s="9">
        <v>27072</v>
      </c>
      <c r="E22" s="9">
        <v>14200</v>
      </c>
      <c r="F22" s="9">
        <v>14200</v>
      </c>
      <c r="G22" s="9">
        <f t="shared" si="1"/>
        <v>0</v>
      </c>
      <c r="H22" s="9">
        <f t="shared" si="2"/>
        <v>100</v>
      </c>
      <c r="I22" s="9">
        <f t="shared" si="3"/>
        <v>52.452718676122934</v>
      </c>
    </row>
    <row r="23" spans="1:9" s="10" customFormat="1" ht="25.5" x14ac:dyDescent="0.2">
      <c r="A23" s="7" t="s">
        <v>23</v>
      </c>
      <c r="B23" s="8" t="s">
        <v>24</v>
      </c>
      <c r="C23" s="9">
        <v>200000</v>
      </c>
      <c r="D23" s="9">
        <v>200000</v>
      </c>
      <c r="E23" s="9">
        <v>200000</v>
      </c>
      <c r="F23" s="9">
        <v>0</v>
      </c>
      <c r="G23" s="9">
        <f t="shared" si="1"/>
        <v>-200000</v>
      </c>
      <c r="H23" s="9">
        <f t="shared" si="2"/>
        <v>0</v>
      </c>
      <c r="I23" s="9">
        <f t="shared" si="3"/>
        <v>0</v>
      </c>
    </row>
    <row r="24" spans="1:9" s="10" customFormat="1" ht="25.5" x14ac:dyDescent="0.2">
      <c r="A24" s="7" t="s">
        <v>25</v>
      </c>
      <c r="B24" s="8" t="s">
        <v>26</v>
      </c>
      <c r="C24" s="9">
        <v>1455810</v>
      </c>
      <c r="D24" s="9">
        <v>1291610</v>
      </c>
      <c r="E24" s="9">
        <v>822006</v>
      </c>
      <c r="F24" s="9">
        <v>277776.65000000002</v>
      </c>
      <c r="G24" s="9">
        <f t="shared" si="1"/>
        <v>-544229.35</v>
      </c>
      <c r="H24" s="9">
        <f t="shared" si="2"/>
        <v>33.792533144526928</v>
      </c>
      <c r="I24" s="9">
        <f t="shared" si="3"/>
        <v>21.506232531491705</v>
      </c>
    </row>
    <row r="25" spans="1:9" s="10" customFormat="1" ht="16.5" customHeight="1" x14ac:dyDescent="0.2">
      <c r="A25" s="7" t="s">
        <v>27</v>
      </c>
      <c r="B25" s="8" t="s">
        <v>28</v>
      </c>
      <c r="C25" s="9">
        <v>100000</v>
      </c>
      <c r="D25" s="9">
        <v>100000</v>
      </c>
      <c r="E25" s="9">
        <v>100000</v>
      </c>
      <c r="F25" s="9">
        <v>0</v>
      </c>
      <c r="G25" s="9">
        <f t="shared" si="1"/>
        <v>-100000</v>
      </c>
      <c r="H25" s="9">
        <f t="shared" si="2"/>
        <v>0</v>
      </c>
      <c r="I25" s="9">
        <f t="shared" si="3"/>
        <v>0</v>
      </c>
    </row>
    <row r="26" spans="1:9" s="10" customFormat="1" ht="14.25" customHeight="1" x14ac:dyDescent="0.2">
      <c r="A26" s="7" t="s">
        <v>29</v>
      </c>
      <c r="B26" s="8" t="s">
        <v>30</v>
      </c>
      <c r="C26" s="9">
        <v>200000</v>
      </c>
      <c r="D26" s="9">
        <v>200000</v>
      </c>
      <c r="E26" s="9">
        <v>0</v>
      </c>
      <c r="F26" s="9">
        <v>0</v>
      </c>
      <c r="G26" s="9">
        <f t="shared" si="1"/>
        <v>0</v>
      </c>
      <c r="H26" s="9">
        <v>0</v>
      </c>
      <c r="I26" s="9">
        <f t="shared" si="3"/>
        <v>0</v>
      </c>
    </row>
    <row r="27" spans="1:9" s="10" customFormat="1" ht="15" customHeight="1" x14ac:dyDescent="0.2">
      <c r="A27" s="7" t="s">
        <v>31</v>
      </c>
      <c r="B27" s="8" t="s">
        <v>32</v>
      </c>
      <c r="C27" s="9">
        <v>0</v>
      </c>
      <c r="D27" s="9">
        <v>200000</v>
      </c>
      <c r="E27" s="9">
        <v>200000</v>
      </c>
      <c r="F27" s="9">
        <v>200000</v>
      </c>
      <c r="G27" s="9">
        <f t="shared" si="1"/>
        <v>0</v>
      </c>
      <c r="H27" s="9">
        <f t="shared" si="2"/>
        <v>100</v>
      </c>
      <c r="I27" s="9">
        <f t="shared" si="3"/>
        <v>100</v>
      </c>
    </row>
    <row r="28" spans="1:9" s="10" customFormat="1" ht="40.5" customHeight="1" x14ac:dyDescent="0.2">
      <c r="A28" s="7" t="s">
        <v>33</v>
      </c>
      <c r="B28" s="8" t="s">
        <v>34</v>
      </c>
      <c r="C28" s="9">
        <v>0</v>
      </c>
      <c r="D28" s="9">
        <v>249000</v>
      </c>
      <c r="E28" s="9">
        <v>249000</v>
      </c>
      <c r="F28" s="9">
        <v>248983</v>
      </c>
      <c r="G28" s="9">
        <f t="shared" si="1"/>
        <v>-17</v>
      </c>
      <c r="H28" s="9">
        <f t="shared" si="2"/>
        <v>99.99317269076306</v>
      </c>
      <c r="I28" s="9">
        <f t="shared" si="3"/>
        <v>99.99317269076306</v>
      </c>
    </row>
    <row r="29" spans="1:9" ht="18" customHeight="1" x14ac:dyDescent="0.2">
      <c r="A29" s="11" t="s">
        <v>35</v>
      </c>
      <c r="B29" s="16" t="s">
        <v>36</v>
      </c>
      <c r="C29" s="13">
        <f>C30+C31+C32+C33+C34+C35+C36+C37+C38+C39+C40+C41+C42+C43</f>
        <v>74903536</v>
      </c>
      <c r="D29" s="13">
        <f>D30+D31+D32+D33+D34+D35+D36+D37+D38+D39+D40+D41+D42+D43</f>
        <v>77610717.36999999</v>
      </c>
      <c r="E29" s="13">
        <f>E30+E31+E32+E33+E34+E35+E36+E37+E38+E39+E40+E41+E42+E43</f>
        <v>44309628.369999997</v>
      </c>
      <c r="F29" s="13">
        <f t="shared" ref="F29:G29" si="4">F30+F31+F32+F33+F34+F35+F36+F37+F38+F39+F40+F41+F42+F43</f>
        <v>34823787.210000001</v>
      </c>
      <c r="G29" s="13">
        <f t="shared" si="4"/>
        <v>-9485841.160000002</v>
      </c>
      <c r="H29" s="15">
        <f t="shared" si="2"/>
        <v>78.591918937369329</v>
      </c>
      <c r="I29" s="15">
        <f t="shared" si="3"/>
        <v>44.869817455728025</v>
      </c>
    </row>
    <row r="30" spans="1:9" s="10" customFormat="1" ht="38.25" x14ac:dyDescent="0.2">
      <c r="A30" s="7" t="s">
        <v>37</v>
      </c>
      <c r="B30" s="8" t="s">
        <v>38</v>
      </c>
      <c r="C30" s="9">
        <v>1573334</v>
      </c>
      <c r="D30" s="9">
        <v>1573334</v>
      </c>
      <c r="E30" s="9">
        <v>810610</v>
      </c>
      <c r="F30" s="9">
        <v>525579.09000000008</v>
      </c>
      <c r="G30" s="9">
        <f>F30-E30</f>
        <v>-285030.90999999992</v>
      </c>
      <c r="H30" s="9">
        <f t="shared" si="2"/>
        <v>64.837479182344168</v>
      </c>
      <c r="I30" s="9">
        <f t="shared" si="3"/>
        <v>33.405436480747255</v>
      </c>
    </row>
    <row r="31" spans="1:9" s="10" customFormat="1" ht="21" customHeight="1" x14ac:dyDescent="0.2">
      <c r="A31" s="7" t="s">
        <v>39</v>
      </c>
      <c r="B31" s="8" t="s">
        <v>40</v>
      </c>
      <c r="C31" s="9">
        <v>16697329</v>
      </c>
      <c r="D31" s="9">
        <v>17495924</v>
      </c>
      <c r="E31" s="9">
        <v>9117150</v>
      </c>
      <c r="F31" s="9">
        <v>6108650.1200000001</v>
      </c>
      <c r="G31" s="9">
        <f t="shared" ref="G31:G52" si="5">F31-E31</f>
        <v>-3008499.88</v>
      </c>
      <c r="H31" s="9">
        <f t="shared" si="2"/>
        <v>67.001750766412755</v>
      </c>
      <c r="I31" s="9">
        <f t="shared" si="3"/>
        <v>34.914704247686487</v>
      </c>
    </row>
    <row r="32" spans="1:9" s="10" customFormat="1" ht="38.25" x14ac:dyDescent="0.2">
      <c r="A32" s="7" t="s">
        <v>41</v>
      </c>
      <c r="B32" s="8" t="s">
        <v>42</v>
      </c>
      <c r="C32" s="9">
        <v>17441485</v>
      </c>
      <c r="D32" s="9">
        <v>18503780</v>
      </c>
      <c r="E32" s="9">
        <v>11204403</v>
      </c>
      <c r="F32" s="9">
        <v>7847651.7299999995</v>
      </c>
      <c r="G32" s="9">
        <f t="shared" si="5"/>
        <v>-3356751.2700000005</v>
      </c>
      <c r="H32" s="9">
        <f t="shared" si="2"/>
        <v>70.040784234554934</v>
      </c>
      <c r="I32" s="9">
        <f t="shared" si="3"/>
        <v>42.411073467151034</v>
      </c>
    </row>
    <row r="33" spans="1:9" s="10" customFormat="1" ht="38.25" x14ac:dyDescent="0.2">
      <c r="A33" s="7" t="s">
        <v>43</v>
      </c>
      <c r="B33" s="8" t="s">
        <v>44</v>
      </c>
      <c r="C33" s="9">
        <v>32639600</v>
      </c>
      <c r="D33" s="9">
        <v>32639600</v>
      </c>
      <c r="E33" s="9">
        <v>19246000</v>
      </c>
      <c r="F33" s="9">
        <v>17601964.390000001</v>
      </c>
      <c r="G33" s="9">
        <f t="shared" si="5"/>
        <v>-1644035.6099999994</v>
      </c>
      <c r="H33" s="9">
        <f t="shared" si="2"/>
        <v>91.457780266029303</v>
      </c>
      <c r="I33" s="9">
        <f t="shared" si="3"/>
        <v>53.928247864557164</v>
      </c>
    </row>
    <row r="34" spans="1:9" s="10" customFormat="1" ht="76.5" x14ac:dyDescent="0.2">
      <c r="A34" s="7" t="s">
        <v>45</v>
      </c>
      <c r="B34" s="8" t="s">
        <v>88</v>
      </c>
      <c r="C34" s="9">
        <v>0</v>
      </c>
      <c r="D34" s="9">
        <v>319576.41000000003</v>
      </c>
      <c r="E34" s="9">
        <v>319576.41000000003</v>
      </c>
      <c r="F34" s="9">
        <v>0</v>
      </c>
      <c r="G34" s="9">
        <f t="shared" si="5"/>
        <v>-319576.41000000003</v>
      </c>
      <c r="H34" s="9">
        <f t="shared" si="2"/>
        <v>0</v>
      </c>
      <c r="I34" s="9">
        <f t="shared" si="3"/>
        <v>0</v>
      </c>
    </row>
    <row r="35" spans="1:9" s="10" customFormat="1" ht="25.5" x14ac:dyDescent="0.2">
      <c r="A35" s="7" t="s">
        <v>46</v>
      </c>
      <c r="B35" s="8" t="s">
        <v>47</v>
      </c>
      <c r="C35" s="9">
        <v>3027713</v>
      </c>
      <c r="D35" s="9">
        <v>3047713</v>
      </c>
      <c r="E35" s="9">
        <v>1474649</v>
      </c>
      <c r="F35" s="9">
        <v>1208497.6200000001</v>
      </c>
      <c r="G35" s="9">
        <f t="shared" si="5"/>
        <v>-266151.37999999989</v>
      </c>
      <c r="H35" s="9">
        <f t="shared" si="2"/>
        <v>81.951543723286022</v>
      </c>
      <c r="I35" s="9">
        <f t="shared" si="3"/>
        <v>39.652605740763654</v>
      </c>
    </row>
    <row r="36" spans="1:9" s="10" customFormat="1" ht="18.75" customHeight="1" x14ac:dyDescent="0.2">
      <c r="A36" s="7" t="s">
        <v>48</v>
      </c>
      <c r="B36" s="8" t="s">
        <v>49</v>
      </c>
      <c r="C36" s="9">
        <v>10860</v>
      </c>
      <c r="D36" s="9">
        <v>10860</v>
      </c>
      <c r="E36" s="9">
        <v>7240</v>
      </c>
      <c r="F36" s="9">
        <v>0</v>
      </c>
      <c r="G36" s="9">
        <f t="shared" si="5"/>
        <v>-7240</v>
      </c>
      <c r="H36" s="9">
        <f t="shared" si="2"/>
        <v>0</v>
      </c>
      <c r="I36" s="9">
        <f t="shared" si="3"/>
        <v>0</v>
      </c>
    </row>
    <row r="37" spans="1:9" s="10" customFormat="1" ht="63.75" x14ac:dyDescent="0.2">
      <c r="A37" s="7" t="s">
        <v>50</v>
      </c>
      <c r="B37" s="8" t="s">
        <v>51</v>
      </c>
      <c r="C37" s="9">
        <v>0</v>
      </c>
      <c r="D37" s="9">
        <v>21380.959999999999</v>
      </c>
      <c r="E37" s="9">
        <v>21380.959999999999</v>
      </c>
      <c r="F37" s="9">
        <v>0</v>
      </c>
      <c r="G37" s="9">
        <f t="shared" si="5"/>
        <v>-21380.959999999999</v>
      </c>
      <c r="H37" s="9">
        <f t="shared" si="2"/>
        <v>0</v>
      </c>
      <c r="I37" s="9">
        <f t="shared" si="3"/>
        <v>0</v>
      </c>
    </row>
    <row r="38" spans="1:9" s="10" customFormat="1" ht="18.75" customHeight="1" x14ac:dyDescent="0.2">
      <c r="A38" s="7" t="s">
        <v>52</v>
      </c>
      <c r="B38" s="8" t="s">
        <v>53</v>
      </c>
      <c r="C38" s="9">
        <v>944645</v>
      </c>
      <c r="D38" s="9">
        <v>964365</v>
      </c>
      <c r="E38" s="9">
        <v>507170</v>
      </c>
      <c r="F38" s="9">
        <v>420584.31</v>
      </c>
      <c r="G38" s="9">
        <f t="shared" si="5"/>
        <v>-86585.69</v>
      </c>
      <c r="H38" s="9">
        <f t="shared" si="2"/>
        <v>82.927679081964627</v>
      </c>
      <c r="I38" s="9">
        <f t="shared" si="3"/>
        <v>43.612564744676547</v>
      </c>
    </row>
    <row r="39" spans="1:9" s="10" customFormat="1" ht="25.5" x14ac:dyDescent="0.2">
      <c r="A39" s="7" t="s">
        <v>54</v>
      </c>
      <c r="B39" s="8" t="s">
        <v>55</v>
      </c>
      <c r="C39" s="9">
        <v>2388570</v>
      </c>
      <c r="D39" s="9">
        <v>2533910</v>
      </c>
      <c r="E39" s="9">
        <v>1301468</v>
      </c>
      <c r="F39" s="9">
        <v>1021886.75</v>
      </c>
      <c r="G39" s="9">
        <f t="shared" si="5"/>
        <v>-279581.25</v>
      </c>
      <c r="H39" s="9">
        <f t="shared" si="2"/>
        <v>78.518008126208244</v>
      </c>
      <c r="I39" s="9">
        <f t="shared" si="3"/>
        <v>40.328454838569641</v>
      </c>
    </row>
    <row r="40" spans="1:9" s="10" customFormat="1" ht="18.75" customHeight="1" x14ac:dyDescent="0.2">
      <c r="A40" s="7" t="s">
        <v>56</v>
      </c>
      <c r="B40" s="8" t="s">
        <v>57</v>
      </c>
      <c r="C40" s="9">
        <v>70000</v>
      </c>
      <c r="D40" s="9">
        <v>70000</v>
      </c>
      <c r="E40" s="9">
        <v>28000</v>
      </c>
      <c r="F40" s="9">
        <v>0</v>
      </c>
      <c r="G40" s="9">
        <f t="shared" si="5"/>
        <v>-28000</v>
      </c>
      <c r="H40" s="9">
        <f t="shared" si="2"/>
        <v>0</v>
      </c>
      <c r="I40" s="9">
        <f t="shared" si="3"/>
        <v>0</v>
      </c>
    </row>
    <row r="41" spans="1:9" s="10" customFormat="1" ht="25.5" x14ac:dyDescent="0.2">
      <c r="A41" s="7" t="s">
        <v>58</v>
      </c>
      <c r="B41" s="8" t="s">
        <v>59</v>
      </c>
      <c r="C41" s="9">
        <v>0</v>
      </c>
      <c r="D41" s="9">
        <v>114338</v>
      </c>
      <c r="E41" s="9">
        <v>45045</v>
      </c>
      <c r="F41" s="9">
        <v>31183.200000000001</v>
      </c>
      <c r="G41" s="9">
        <f t="shared" si="5"/>
        <v>-13861.8</v>
      </c>
      <c r="H41" s="9">
        <f t="shared" si="2"/>
        <v>69.226773226773233</v>
      </c>
      <c r="I41" s="9">
        <f t="shared" si="3"/>
        <v>27.272822683622245</v>
      </c>
    </row>
    <row r="42" spans="1:9" s="10" customFormat="1" ht="51" x14ac:dyDescent="0.2">
      <c r="A42" s="7" t="s">
        <v>60</v>
      </c>
      <c r="B42" s="8" t="s">
        <v>61</v>
      </c>
      <c r="C42" s="9">
        <v>110000</v>
      </c>
      <c r="D42" s="9">
        <v>230000</v>
      </c>
      <c r="E42" s="9">
        <v>141000</v>
      </c>
      <c r="F42" s="9">
        <v>57790</v>
      </c>
      <c r="G42" s="9">
        <f t="shared" si="5"/>
        <v>-83210</v>
      </c>
      <c r="H42" s="9">
        <f t="shared" si="2"/>
        <v>40.98581560283688</v>
      </c>
      <c r="I42" s="9">
        <f t="shared" si="3"/>
        <v>25.126086956521736</v>
      </c>
    </row>
    <row r="43" spans="1:9" s="10" customFormat="1" ht="20.25" customHeight="1" x14ac:dyDescent="0.2">
      <c r="A43" s="7" t="s">
        <v>31</v>
      </c>
      <c r="B43" s="8" t="s">
        <v>32</v>
      </c>
      <c r="C43" s="9">
        <v>0</v>
      </c>
      <c r="D43" s="9">
        <v>85936</v>
      </c>
      <c r="E43" s="9">
        <v>85936</v>
      </c>
      <c r="F43" s="9">
        <v>0</v>
      </c>
      <c r="G43" s="9">
        <f t="shared" si="5"/>
        <v>-85936</v>
      </c>
      <c r="H43" s="9">
        <f t="shared" si="2"/>
        <v>0</v>
      </c>
      <c r="I43" s="9">
        <f t="shared" si="3"/>
        <v>0</v>
      </c>
    </row>
    <row r="44" spans="1:9" s="14" customFormat="1" ht="25.5" x14ac:dyDescent="0.2">
      <c r="A44" s="11" t="s">
        <v>62</v>
      </c>
      <c r="B44" s="16" t="s">
        <v>63</v>
      </c>
      <c r="C44" s="13">
        <v>3302673</v>
      </c>
      <c r="D44" s="13">
        <v>3952673</v>
      </c>
      <c r="E44" s="13">
        <v>2191544</v>
      </c>
      <c r="F44" s="13">
        <v>1365799.54</v>
      </c>
      <c r="G44" s="15">
        <f t="shared" si="5"/>
        <v>-825744.46</v>
      </c>
      <c r="H44" s="15">
        <f t="shared" si="2"/>
        <v>62.321337833052858</v>
      </c>
      <c r="I44" s="15">
        <f t="shared" si="3"/>
        <v>34.553820667684882</v>
      </c>
    </row>
    <row r="45" spans="1:9" s="10" customFormat="1" ht="38.25" x14ac:dyDescent="0.2">
      <c r="A45" s="7" t="s">
        <v>37</v>
      </c>
      <c r="B45" s="8" t="s">
        <v>38</v>
      </c>
      <c r="C45" s="9">
        <v>1263898</v>
      </c>
      <c r="D45" s="9">
        <v>1313898</v>
      </c>
      <c r="E45" s="9">
        <v>621882</v>
      </c>
      <c r="F45" s="9">
        <v>442375.64</v>
      </c>
      <c r="G45" s="9">
        <f t="shared" si="5"/>
        <v>-179506.36</v>
      </c>
      <c r="H45" s="9">
        <f t="shared" si="2"/>
        <v>71.134980591173246</v>
      </c>
      <c r="I45" s="9">
        <f t="shared" si="3"/>
        <v>33.668948426742411</v>
      </c>
    </row>
    <row r="46" spans="1:9" s="10" customFormat="1" ht="25.5" x14ac:dyDescent="0.2">
      <c r="A46" s="7" t="s">
        <v>64</v>
      </c>
      <c r="B46" s="8" t="s">
        <v>65</v>
      </c>
      <c r="C46" s="9">
        <v>32100</v>
      </c>
      <c r="D46" s="9">
        <v>32100</v>
      </c>
      <c r="E46" s="9">
        <v>12900</v>
      </c>
      <c r="F46" s="9">
        <v>6273.55</v>
      </c>
      <c r="G46" s="9">
        <f t="shared" si="5"/>
        <v>-6626.45</v>
      </c>
      <c r="H46" s="9">
        <f t="shared" si="2"/>
        <v>48.632170542635663</v>
      </c>
      <c r="I46" s="9">
        <f t="shared" si="3"/>
        <v>19.543769470404985</v>
      </c>
    </row>
    <row r="47" spans="1:9" s="10" customFormat="1" ht="25.5" x14ac:dyDescent="0.2">
      <c r="A47" s="7" t="s">
        <v>66</v>
      </c>
      <c r="B47" s="8" t="s">
        <v>67</v>
      </c>
      <c r="C47" s="9">
        <v>4722</v>
      </c>
      <c r="D47" s="9">
        <v>4722</v>
      </c>
      <c r="E47" s="9">
        <v>0</v>
      </c>
      <c r="F47" s="9">
        <v>0</v>
      </c>
      <c r="G47" s="9">
        <f t="shared" si="5"/>
        <v>0</v>
      </c>
      <c r="H47" s="9">
        <v>0</v>
      </c>
      <c r="I47" s="9">
        <f t="shared" si="3"/>
        <v>0</v>
      </c>
    </row>
    <row r="48" spans="1:9" s="10" customFormat="1" ht="63.75" x14ac:dyDescent="0.2">
      <c r="A48" s="7" t="s">
        <v>68</v>
      </c>
      <c r="B48" s="8" t="s">
        <v>69</v>
      </c>
      <c r="C48" s="9">
        <v>200000</v>
      </c>
      <c r="D48" s="9">
        <v>300000</v>
      </c>
      <c r="E48" s="9">
        <v>241000</v>
      </c>
      <c r="F48" s="9">
        <v>148765.46</v>
      </c>
      <c r="G48" s="9">
        <f t="shared" si="5"/>
        <v>-92234.540000000008</v>
      </c>
      <c r="H48" s="9">
        <f t="shared" si="2"/>
        <v>61.728406639004142</v>
      </c>
      <c r="I48" s="9">
        <f t="shared" si="3"/>
        <v>49.588486666666668</v>
      </c>
    </row>
    <row r="49" spans="1:9" s="10" customFormat="1" ht="51" x14ac:dyDescent="0.2">
      <c r="A49" s="7" t="s">
        <v>70</v>
      </c>
      <c r="B49" s="8" t="s">
        <v>71</v>
      </c>
      <c r="C49" s="9">
        <v>5800</v>
      </c>
      <c r="D49" s="9">
        <v>5800</v>
      </c>
      <c r="E49" s="9">
        <v>2409</v>
      </c>
      <c r="F49" s="9">
        <v>2148.5300000000002</v>
      </c>
      <c r="G49" s="9">
        <f t="shared" si="5"/>
        <v>-260.4699999999998</v>
      </c>
      <c r="H49" s="9">
        <f t="shared" si="2"/>
        <v>89.187629721876306</v>
      </c>
      <c r="I49" s="9">
        <f t="shared" si="3"/>
        <v>37.043620689655178</v>
      </c>
    </row>
    <row r="50" spans="1:9" s="10" customFormat="1" ht="25.5" x14ac:dyDescent="0.2">
      <c r="A50" s="7" t="s">
        <v>72</v>
      </c>
      <c r="B50" s="8" t="s">
        <v>73</v>
      </c>
      <c r="C50" s="9">
        <v>74036</v>
      </c>
      <c r="D50" s="9">
        <v>74036</v>
      </c>
      <c r="E50" s="9">
        <v>14036</v>
      </c>
      <c r="F50" s="9">
        <v>14036</v>
      </c>
      <c r="G50" s="9">
        <f t="shared" si="5"/>
        <v>0</v>
      </c>
      <c r="H50" s="9">
        <f t="shared" ref="H50:H56" si="6">F50/E50*100</f>
        <v>100</v>
      </c>
      <c r="I50" s="9">
        <f t="shared" ref="I50:I56" si="7">F50/D50*100</f>
        <v>18.958344589118806</v>
      </c>
    </row>
    <row r="51" spans="1:9" s="10" customFormat="1" ht="25.5" x14ac:dyDescent="0.2">
      <c r="A51" s="7" t="s">
        <v>74</v>
      </c>
      <c r="B51" s="8" t="s">
        <v>75</v>
      </c>
      <c r="C51" s="9">
        <v>1531590</v>
      </c>
      <c r="D51" s="9">
        <v>1531590</v>
      </c>
      <c r="E51" s="9">
        <v>708790</v>
      </c>
      <c r="F51" s="9">
        <v>549523.36</v>
      </c>
      <c r="G51" s="9">
        <f t="shared" si="5"/>
        <v>-159266.64000000001</v>
      </c>
      <c r="H51" s="9">
        <f t="shared" si="6"/>
        <v>77.529784562423288</v>
      </c>
      <c r="I51" s="9">
        <f t="shared" si="7"/>
        <v>35.879273173630018</v>
      </c>
    </row>
    <row r="52" spans="1:9" s="10" customFormat="1" ht="25.5" x14ac:dyDescent="0.2">
      <c r="A52" s="7" t="s">
        <v>76</v>
      </c>
      <c r="B52" s="8" t="s">
        <v>77</v>
      </c>
      <c r="C52" s="9">
        <v>190527</v>
      </c>
      <c r="D52" s="9">
        <v>690527</v>
      </c>
      <c r="E52" s="9">
        <v>590527</v>
      </c>
      <c r="F52" s="9">
        <v>202677</v>
      </c>
      <c r="G52" s="9">
        <f t="shared" si="5"/>
        <v>-387850</v>
      </c>
      <c r="H52" s="9">
        <f t="shared" si="6"/>
        <v>34.321377345997725</v>
      </c>
      <c r="I52" s="9">
        <f t="shared" si="7"/>
        <v>29.351060856418361</v>
      </c>
    </row>
    <row r="53" spans="1:9" s="14" customFormat="1" ht="18" customHeight="1" x14ac:dyDescent="0.2">
      <c r="A53" s="11" t="s">
        <v>78</v>
      </c>
      <c r="B53" s="16" t="s">
        <v>79</v>
      </c>
      <c r="C53" s="13">
        <v>3661632</v>
      </c>
      <c r="D53" s="13">
        <v>3955947</v>
      </c>
      <c r="E53" s="13">
        <v>1960765</v>
      </c>
      <c r="F53" s="13">
        <v>1800361.5699999998</v>
      </c>
      <c r="G53" s="15">
        <f t="shared" ref="G53:G56" si="8">F53-E53</f>
        <v>-160403.43000000017</v>
      </c>
      <c r="H53" s="15">
        <f t="shared" si="6"/>
        <v>91.819344490543216</v>
      </c>
      <c r="I53" s="15">
        <f t="shared" si="7"/>
        <v>45.510255066612366</v>
      </c>
    </row>
    <row r="54" spans="1:9" s="10" customFormat="1" ht="38.25" x14ac:dyDescent="0.2">
      <c r="A54" s="7" t="s">
        <v>37</v>
      </c>
      <c r="B54" s="8" t="s">
        <v>38</v>
      </c>
      <c r="C54" s="9">
        <v>2030136</v>
      </c>
      <c r="D54" s="9">
        <v>2176536</v>
      </c>
      <c r="E54" s="9">
        <v>916500</v>
      </c>
      <c r="F54" s="9">
        <v>763546.57</v>
      </c>
      <c r="G54" s="9">
        <f t="shared" si="8"/>
        <v>-152953.43000000005</v>
      </c>
      <c r="H54" s="9">
        <f t="shared" si="6"/>
        <v>83.311136933987996</v>
      </c>
      <c r="I54" s="9">
        <f t="shared" si="7"/>
        <v>35.080815111718806</v>
      </c>
    </row>
    <row r="55" spans="1:9" s="10" customFormat="1" ht="19.5" customHeight="1" x14ac:dyDescent="0.2">
      <c r="A55" s="7" t="s">
        <v>31</v>
      </c>
      <c r="B55" s="8" t="s">
        <v>32</v>
      </c>
      <c r="C55" s="9">
        <v>1631496</v>
      </c>
      <c r="D55" s="9">
        <v>1779411</v>
      </c>
      <c r="E55" s="9">
        <v>1044265</v>
      </c>
      <c r="F55" s="9">
        <v>1036815</v>
      </c>
      <c r="G55" s="9">
        <f t="shared" si="8"/>
        <v>-7450</v>
      </c>
      <c r="H55" s="9">
        <f t="shared" si="6"/>
        <v>99.286579555955626</v>
      </c>
      <c r="I55" s="9">
        <f t="shared" si="7"/>
        <v>58.267314296697052</v>
      </c>
    </row>
    <row r="56" spans="1:9" s="14" customFormat="1" ht="18.75" customHeight="1" x14ac:dyDescent="0.2">
      <c r="A56" s="12" t="s">
        <v>89</v>
      </c>
      <c r="B56" s="16"/>
      <c r="C56" s="13">
        <f>C53+C44+C29+C14</f>
        <v>108735585</v>
      </c>
      <c r="D56" s="13">
        <f t="shared" ref="D56:F56" si="9">D53+D44+D29+D14</f>
        <v>114479981.36999999</v>
      </c>
      <c r="E56" s="13">
        <f t="shared" si="9"/>
        <v>64637925.369999997</v>
      </c>
      <c r="F56" s="13">
        <f t="shared" si="9"/>
        <v>47001524.939999998</v>
      </c>
      <c r="G56" s="15">
        <f t="shared" si="8"/>
        <v>-17636400.43</v>
      </c>
      <c r="H56" s="15">
        <f t="shared" si="6"/>
        <v>72.715088968208946</v>
      </c>
      <c r="I56" s="15">
        <f t="shared" si="7"/>
        <v>41.056544888918864</v>
      </c>
    </row>
    <row r="57" spans="1:9" x14ac:dyDescent="0.2">
      <c r="B57" s="14" t="s">
        <v>90</v>
      </c>
      <c r="C57" s="17"/>
      <c r="D57" s="17"/>
      <c r="E57" s="17"/>
      <c r="F57" s="17"/>
      <c r="G57" s="17"/>
      <c r="H57" s="18"/>
    </row>
    <row r="58" spans="1:9" ht="17.25" customHeight="1" x14ac:dyDescent="0.2">
      <c r="A58" s="11" t="s">
        <v>5</v>
      </c>
      <c r="B58" s="12" t="s">
        <v>6</v>
      </c>
      <c r="C58" s="13">
        <f>C59+C60+C61</f>
        <v>0</v>
      </c>
      <c r="D58" s="13">
        <f t="shared" ref="D58:G58" si="10">D59+D60+D61</f>
        <v>3277360.72</v>
      </c>
      <c r="E58" s="13">
        <f t="shared" si="10"/>
        <v>3277360.72</v>
      </c>
      <c r="F58" s="13">
        <f t="shared" si="10"/>
        <v>2884410.72</v>
      </c>
      <c r="G58" s="13">
        <f t="shared" si="10"/>
        <v>-392950</v>
      </c>
      <c r="H58" s="13">
        <f>F58/E58*100</f>
        <v>88.010169353588878</v>
      </c>
      <c r="I58" s="13">
        <f>F58/D58*100</f>
        <v>88.010169353588878</v>
      </c>
    </row>
    <row r="59" spans="1:9" s="10" customFormat="1" ht="51" x14ac:dyDescent="0.2">
      <c r="A59" s="7" t="s">
        <v>7</v>
      </c>
      <c r="B59" s="8" t="s">
        <v>8</v>
      </c>
      <c r="C59" s="9">
        <v>0</v>
      </c>
      <c r="D59" s="22">
        <v>2285851.7200000002</v>
      </c>
      <c r="E59" s="22">
        <v>2285851.7200000002</v>
      </c>
      <c r="F59" s="9">
        <v>2285851.7200000002</v>
      </c>
      <c r="G59" s="9">
        <f>F59-E59</f>
        <v>0</v>
      </c>
      <c r="H59" s="9">
        <f t="shared" ref="H59:H67" si="11">F59/E59*100</f>
        <v>100</v>
      </c>
      <c r="I59" s="9">
        <f t="shared" ref="I59:I67" si="12">F59/D59*100</f>
        <v>100</v>
      </c>
    </row>
    <row r="60" spans="1:9" s="10" customFormat="1" ht="25.5" x14ac:dyDescent="0.2">
      <c r="A60" s="23">
        <v>6013</v>
      </c>
      <c r="B60" s="8" t="s">
        <v>12</v>
      </c>
      <c r="C60" s="9">
        <v>0</v>
      </c>
      <c r="D60" s="22">
        <v>392950</v>
      </c>
      <c r="E60" s="22">
        <v>392950</v>
      </c>
      <c r="F60" s="9">
        <v>0</v>
      </c>
      <c r="G60" s="9">
        <f>F60-E60</f>
        <v>-392950</v>
      </c>
      <c r="H60" s="9">
        <f t="shared" si="11"/>
        <v>0</v>
      </c>
      <c r="I60" s="9">
        <f t="shared" si="12"/>
        <v>0</v>
      </c>
    </row>
    <row r="61" spans="1:9" s="10" customFormat="1" ht="27" customHeight="1" x14ac:dyDescent="0.2">
      <c r="A61" s="7" t="s">
        <v>25</v>
      </c>
      <c r="B61" s="8" t="s">
        <v>26</v>
      </c>
      <c r="C61" s="9">
        <v>0</v>
      </c>
      <c r="D61" s="22">
        <v>598559</v>
      </c>
      <c r="E61" s="22">
        <v>598559</v>
      </c>
      <c r="F61" s="9">
        <v>598559</v>
      </c>
      <c r="G61" s="9">
        <f t="shared" ref="G61:G67" si="13">F61-E61</f>
        <v>0</v>
      </c>
      <c r="H61" s="9">
        <f t="shared" si="11"/>
        <v>100</v>
      </c>
      <c r="I61" s="9">
        <f t="shared" si="12"/>
        <v>100</v>
      </c>
    </row>
    <row r="62" spans="1:9" ht="15.75" customHeight="1" x14ac:dyDescent="0.2">
      <c r="A62" s="11" t="s">
        <v>35</v>
      </c>
      <c r="B62" s="12" t="s">
        <v>36</v>
      </c>
      <c r="C62" s="13">
        <f>C63+C64+C65+C66</f>
        <v>2492000</v>
      </c>
      <c r="D62" s="13">
        <f t="shared" ref="D62:G62" si="14">D63+D64+D65+D66</f>
        <v>3077332.21</v>
      </c>
      <c r="E62" s="13">
        <f t="shared" si="14"/>
        <v>1347560</v>
      </c>
      <c r="F62" s="13">
        <f t="shared" si="14"/>
        <v>1664661.9000000001</v>
      </c>
      <c r="G62" s="13">
        <f t="shared" si="14"/>
        <v>317101.90000000014</v>
      </c>
      <c r="H62" s="13">
        <f t="shared" si="11"/>
        <v>123.53156074683132</v>
      </c>
      <c r="I62" s="13">
        <f t="shared" si="12"/>
        <v>54.094318923077864</v>
      </c>
    </row>
    <row r="63" spans="1:9" s="10" customFormat="1" ht="18.75" customHeight="1" x14ac:dyDescent="0.2">
      <c r="A63" s="7" t="s">
        <v>39</v>
      </c>
      <c r="B63" s="8" t="s">
        <v>40</v>
      </c>
      <c r="C63" s="9">
        <v>800000</v>
      </c>
      <c r="D63" s="9">
        <v>870823</v>
      </c>
      <c r="E63" s="9">
        <v>470823</v>
      </c>
      <c r="F63" s="9">
        <v>342674.78</v>
      </c>
      <c r="G63" s="9">
        <f t="shared" si="13"/>
        <v>-128148.21999999997</v>
      </c>
      <c r="H63" s="9">
        <f t="shared" si="11"/>
        <v>72.782081589047266</v>
      </c>
      <c r="I63" s="9">
        <f t="shared" si="12"/>
        <v>39.350680907601202</v>
      </c>
    </row>
    <row r="64" spans="1:9" s="10" customFormat="1" ht="38.25" x14ac:dyDescent="0.2">
      <c r="A64" s="7" t="s">
        <v>41</v>
      </c>
      <c r="B64" s="8" t="s">
        <v>42</v>
      </c>
      <c r="C64" s="9">
        <v>1650000</v>
      </c>
      <c r="D64" s="9">
        <v>2133772.21</v>
      </c>
      <c r="E64" s="9">
        <v>825000</v>
      </c>
      <c r="F64" s="9">
        <v>1291250.1200000001</v>
      </c>
      <c r="G64" s="9">
        <f>F64-E64</f>
        <v>466250.12000000011</v>
      </c>
      <c r="H64" s="9">
        <f t="shared" si="11"/>
        <v>156.51516606060608</v>
      </c>
      <c r="I64" s="9">
        <f t="shared" si="12"/>
        <v>60.514900041743445</v>
      </c>
    </row>
    <row r="65" spans="1:9" s="10" customFormat="1" ht="18" customHeight="1" x14ac:dyDescent="0.2">
      <c r="A65" s="7" t="s">
        <v>52</v>
      </c>
      <c r="B65" s="8" t="s">
        <v>53</v>
      </c>
      <c r="C65" s="9">
        <v>0</v>
      </c>
      <c r="D65" s="9">
        <v>30737</v>
      </c>
      <c r="E65" s="9">
        <v>30737</v>
      </c>
      <c r="F65" s="9">
        <v>30737</v>
      </c>
      <c r="G65" s="9">
        <f t="shared" si="13"/>
        <v>0</v>
      </c>
      <c r="H65" s="9">
        <f t="shared" si="11"/>
        <v>100</v>
      </c>
      <c r="I65" s="9">
        <f t="shared" si="12"/>
        <v>100</v>
      </c>
    </row>
    <row r="66" spans="1:9" s="10" customFormat="1" ht="25.5" x14ac:dyDescent="0.2">
      <c r="A66" s="7" t="s">
        <v>54</v>
      </c>
      <c r="B66" s="8" t="s">
        <v>55</v>
      </c>
      <c r="C66" s="9">
        <v>42000</v>
      </c>
      <c r="D66" s="9">
        <v>42000</v>
      </c>
      <c r="E66" s="9">
        <v>21000</v>
      </c>
      <c r="F66" s="9">
        <v>0</v>
      </c>
      <c r="G66" s="9">
        <f t="shared" si="13"/>
        <v>-21000</v>
      </c>
      <c r="H66" s="9">
        <f t="shared" si="11"/>
        <v>0</v>
      </c>
      <c r="I66" s="9">
        <f t="shared" si="12"/>
        <v>0</v>
      </c>
    </row>
    <row r="67" spans="1:9" ht="16.5" customHeight="1" x14ac:dyDescent="0.2">
      <c r="A67" s="19" t="s">
        <v>93</v>
      </c>
      <c r="B67" s="19"/>
      <c r="C67" s="15">
        <f>C58+C62</f>
        <v>2492000</v>
      </c>
      <c r="D67" s="15">
        <f t="shared" ref="D67:F67" si="15">D58+D62</f>
        <v>6354692.9299999997</v>
      </c>
      <c r="E67" s="15">
        <f t="shared" si="15"/>
        <v>4624920.7200000007</v>
      </c>
      <c r="F67" s="15">
        <f t="shared" si="15"/>
        <v>4549072.62</v>
      </c>
      <c r="G67" s="15">
        <f t="shared" si="13"/>
        <v>-75848.100000000559</v>
      </c>
      <c r="H67" s="15">
        <f t="shared" si="11"/>
        <v>98.360012969043922</v>
      </c>
      <c r="I67" s="15">
        <f t="shared" si="12"/>
        <v>71.586033662211918</v>
      </c>
    </row>
    <row r="68" spans="1:9" ht="16.5" customHeight="1" x14ac:dyDescent="0.2">
      <c r="A68" s="19"/>
      <c r="B68" s="19" t="s">
        <v>91</v>
      </c>
      <c r="C68" s="15">
        <f>C56+C67</f>
        <v>111227585</v>
      </c>
      <c r="D68" s="15">
        <f t="shared" ref="D68:G68" si="16">D56+D67</f>
        <v>120834674.29999998</v>
      </c>
      <c r="E68" s="15">
        <f t="shared" si="16"/>
        <v>69262846.090000004</v>
      </c>
      <c r="F68" s="15">
        <f t="shared" si="16"/>
        <v>51550597.559999995</v>
      </c>
      <c r="G68" s="15">
        <f t="shared" si="16"/>
        <v>-17712248.530000001</v>
      </c>
      <c r="H68" s="20" t="s">
        <v>92</v>
      </c>
      <c r="I68" s="20" t="s">
        <v>92</v>
      </c>
    </row>
    <row r="69" spans="1:9" ht="0.75" customHeight="1" x14ac:dyDescent="0.2"/>
    <row r="71" spans="1:9" s="21" customFormat="1" ht="26.25" customHeight="1" x14ac:dyDescent="0.25">
      <c r="B71" s="21" t="s">
        <v>94</v>
      </c>
      <c r="F71" s="21" t="s">
        <v>95</v>
      </c>
    </row>
  </sheetData>
  <mergeCells count="2">
    <mergeCell ref="A8:I8"/>
    <mergeCell ref="A9:I9"/>
  </mergeCells>
  <pageMargins left="0.78740157480314965" right="0.19685039370078741" top="0.39370078740157483" bottom="0.39370078740157483" header="0" footer="0"/>
  <pageSetup paperSize="9" scale="70" fitToHeight="50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AsRock</dc:creator>
  <cp:lastModifiedBy>Prime</cp:lastModifiedBy>
  <cp:lastPrinted>2024-09-04T10:54:39Z</cp:lastPrinted>
  <dcterms:created xsi:type="dcterms:W3CDTF">2024-07-11T07:55:46Z</dcterms:created>
  <dcterms:modified xsi:type="dcterms:W3CDTF">2024-09-09T10:33:20Z</dcterms:modified>
</cp:coreProperties>
</file>