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sRock\Desktop\Мої документи\Виконком\2024 рік\24.10.2024\"/>
    </mc:Choice>
  </mc:AlternateContent>
  <bookViews>
    <workbookView xWindow="0" yWindow="0" windowWidth="21570" windowHeight="10170"/>
  </bookViews>
  <sheets>
    <sheet name="Лист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 i="1" l="1"/>
  <c r="F59" i="1"/>
  <c r="C59" i="1"/>
  <c r="D59" i="1"/>
  <c r="G62" i="1"/>
  <c r="C11" i="1"/>
  <c r="I62" i="1" l="1"/>
  <c r="I64" i="1"/>
  <c r="H64" i="1"/>
  <c r="G64" i="1"/>
  <c r="I63" i="1"/>
  <c r="H63" i="1"/>
  <c r="G63" i="1"/>
  <c r="I61" i="1"/>
  <c r="H61" i="1"/>
  <c r="G61" i="1"/>
  <c r="G59" i="1" s="1"/>
  <c r="I60" i="1"/>
  <c r="H60" i="1"/>
  <c r="G60" i="1"/>
  <c r="I59" i="1"/>
  <c r="I58" i="1"/>
  <c r="H58" i="1"/>
  <c r="G58" i="1"/>
  <c r="I57" i="1"/>
  <c r="H57" i="1"/>
  <c r="G57" i="1"/>
  <c r="I56" i="1"/>
  <c r="H56" i="1"/>
  <c r="G56" i="1"/>
  <c r="F55" i="1"/>
  <c r="E55" i="1"/>
  <c r="D55" i="1"/>
  <c r="D65" i="1" s="1"/>
  <c r="C55" i="1"/>
  <c r="C65" i="1" s="1"/>
  <c r="H28" i="1"/>
  <c r="I50" i="1"/>
  <c r="I43" i="1"/>
  <c r="I44" i="1"/>
  <c r="I45" i="1"/>
  <c r="I46" i="1"/>
  <c r="I47" i="1"/>
  <c r="I48" i="1"/>
  <c r="I49" i="1"/>
  <c r="I42" i="1"/>
  <c r="I28" i="1"/>
  <c r="I29" i="1"/>
  <c r="I30" i="1"/>
  <c r="I31" i="1"/>
  <c r="I32" i="1"/>
  <c r="I33" i="1"/>
  <c r="I34" i="1"/>
  <c r="I35" i="1"/>
  <c r="I36" i="1"/>
  <c r="I37" i="1"/>
  <c r="I38" i="1"/>
  <c r="I39" i="1"/>
  <c r="I40" i="1"/>
  <c r="I27" i="1"/>
  <c r="I13" i="1"/>
  <c r="I14" i="1"/>
  <c r="I15" i="1"/>
  <c r="I16" i="1"/>
  <c r="I17" i="1"/>
  <c r="I18" i="1"/>
  <c r="I19" i="1"/>
  <c r="I20" i="1"/>
  <c r="I21" i="1"/>
  <c r="I23" i="1"/>
  <c r="I24" i="1"/>
  <c r="I25" i="1"/>
  <c r="I12" i="1"/>
  <c r="H52" i="1"/>
  <c r="H51" i="1"/>
  <c r="H50" i="1"/>
  <c r="H43" i="1"/>
  <c r="H45" i="1"/>
  <c r="H46" i="1"/>
  <c r="H47" i="1"/>
  <c r="H48" i="1"/>
  <c r="H49" i="1"/>
  <c r="H42" i="1"/>
  <c r="H29" i="1"/>
  <c r="H30" i="1"/>
  <c r="H31" i="1"/>
  <c r="H32" i="1"/>
  <c r="H33" i="1"/>
  <c r="H34" i="1"/>
  <c r="H35" i="1"/>
  <c r="H36" i="1"/>
  <c r="H37" i="1"/>
  <c r="H38" i="1"/>
  <c r="H39" i="1"/>
  <c r="H40" i="1"/>
  <c r="H27" i="1"/>
  <c r="H17" i="1"/>
  <c r="H18" i="1"/>
  <c r="H19" i="1"/>
  <c r="H20" i="1"/>
  <c r="H21" i="1"/>
  <c r="H24" i="1"/>
  <c r="H25" i="1"/>
  <c r="H12" i="1"/>
  <c r="F11" i="1"/>
  <c r="H13" i="1"/>
  <c r="H14" i="1"/>
  <c r="H15" i="1"/>
  <c r="H16" i="1"/>
  <c r="I52" i="1"/>
  <c r="I51" i="1"/>
  <c r="G52" i="1"/>
  <c r="G50" i="1" s="1"/>
  <c r="G51" i="1"/>
  <c r="C41" i="1"/>
  <c r="D41" i="1"/>
  <c r="I41" i="1" s="1"/>
  <c r="E41" i="1"/>
  <c r="F41" i="1"/>
  <c r="G43" i="1"/>
  <c r="G44" i="1"/>
  <c r="G45" i="1"/>
  <c r="G46" i="1"/>
  <c r="G47" i="1"/>
  <c r="G48" i="1"/>
  <c r="G49" i="1"/>
  <c r="G42" i="1"/>
  <c r="C26" i="1"/>
  <c r="D26" i="1"/>
  <c r="E26" i="1"/>
  <c r="F26" i="1"/>
  <c r="H26" i="1" s="1"/>
  <c r="G28" i="1"/>
  <c r="G29" i="1"/>
  <c r="G30" i="1"/>
  <c r="G31" i="1"/>
  <c r="G32" i="1"/>
  <c r="G33" i="1"/>
  <c r="G34" i="1"/>
  <c r="G35" i="1"/>
  <c r="G36" i="1"/>
  <c r="G37" i="1"/>
  <c r="G38" i="1"/>
  <c r="G39" i="1"/>
  <c r="G40" i="1"/>
  <c r="G27" i="1"/>
  <c r="D11" i="1"/>
  <c r="I11" i="1" s="1"/>
  <c r="E11" i="1"/>
  <c r="H11" i="1" s="1"/>
  <c r="G13" i="1"/>
  <c r="G14" i="1"/>
  <c r="G15" i="1"/>
  <c r="G16" i="1"/>
  <c r="G17" i="1"/>
  <c r="G18" i="1"/>
  <c r="G19" i="1"/>
  <c r="G20" i="1"/>
  <c r="G21" i="1"/>
  <c r="G22" i="1"/>
  <c r="G23" i="1"/>
  <c r="G24" i="1"/>
  <c r="G25" i="1"/>
  <c r="G12" i="1"/>
  <c r="I26" i="1" l="1"/>
  <c r="F53" i="1"/>
  <c r="G11" i="1"/>
  <c r="E53" i="1"/>
  <c r="H53" i="1" s="1"/>
  <c r="H41" i="1"/>
  <c r="E65" i="1"/>
  <c r="H59" i="1"/>
  <c r="F65" i="1"/>
  <c r="F66" i="1" s="1"/>
  <c r="D53" i="1"/>
  <c r="G26" i="1"/>
  <c r="G53" i="1" s="1"/>
  <c r="C53" i="1"/>
  <c r="C66" i="1" s="1"/>
  <c r="G41" i="1"/>
  <c r="G55" i="1"/>
  <c r="H55" i="1"/>
  <c r="I55" i="1"/>
  <c r="E66" i="1" l="1"/>
  <c r="I53" i="1"/>
  <c r="D66" i="1"/>
  <c r="I65" i="1"/>
  <c r="G65" i="1"/>
  <c r="G66" i="1" s="1"/>
  <c r="H65" i="1"/>
</calcChain>
</file>

<file path=xl/sharedStrings.xml><?xml version="1.0" encoding="utf-8"?>
<sst xmlns="http://schemas.openxmlformats.org/spreadsheetml/2006/main" count="126" uniqueCount="100">
  <si>
    <t>Загальний фонд</t>
  </si>
  <si>
    <t>Код</t>
  </si>
  <si>
    <t>Показник</t>
  </si>
  <si>
    <t>Затверджений план на рік</t>
  </si>
  <si>
    <t>План на рік з урахуванням змін</t>
  </si>
  <si>
    <t>01</t>
  </si>
  <si>
    <t>Костянтинівська сільська рада</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</si>
  <si>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</si>
  <si>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</si>
  <si>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3210</t>
  </si>
  <si>
    <t>Організація та проведення громадських робіт</t>
  </si>
  <si>
    <t>6013</t>
  </si>
  <si>
    <t>Забезпечення діяльності водопровідно-каналізаційного господарства</t>
  </si>
  <si>
    <t>6020</t>
  </si>
  <si>
    <t>Забезпечення функціонування підприємств, установ та організацій, що виробляють, виконують та/або надають житлово-комунальні послуги</t>
  </si>
  <si>
    <t>6030</t>
  </si>
  <si>
    <t>Організація благоустрою населених пунктів</t>
  </si>
  <si>
    <t>7130</t>
  </si>
  <si>
    <t>Здійснення заходів із землеустрою</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</si>
  <si>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</si>
  <si>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</si>
  <si>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</si>
  <si>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</si>
  <si>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8110</t>
  </si>
  <si>
    <t>Заходи із запобігання та ліквідації надзвичайних ситуацій та наслідків стихійного лиха</t>
  </si>
  <si>
    <t>8130</t>
  </si>
  <si>
    <t>Забезпечення діяльності місцевої та добровільної пожежної охорони</t>
  </si>
  <si>
    <t>8240</t>
  </si>
  <si>
    <t>Заходи та роботи з територіальної оборони</t>
  </si>
  <si>
    <t>8710</t>
  </si>
  <si>
    <t>Резервний фонд місцевого бюджету</t>
  </si>
  <si>
    <t>9770</t>
  </si>
  <si>
    <t>Інші субвенції з місцевого бюджету</t>
  </si>
  <si>
    <t>9800</t>
  </si>
  <si>
    <t>Субвенція з місцевого бюджету державному бюджету на виконання програм соціально-економічного розвитку регіонів</t>
  </si>
  <si>
    <t>06</t>
  </si>
  <si>
    <t>Орган з питань освіти і науки</t>
  </si>
  <si>
    <t>0160</t>
  </si>
  <si>
    <t>Керівництво і управління у відповідній сфері у містах (місті Києві), селищах, селах, територіальних громадах</t>
  </si>
  <si>
    <t>1010</t>
  </si>
  <si>
    <t>Надання дошкільної освіти</t>
  </si>
  <si>
    <t>1021</t>
  </si>
  <si>
    <t>Надання загальної середньої освіти закладами загальної середньої освіти за рахунок коштів місцевого бюджету</t>
  </si>
  <si>
    <t>1031</t>
  </si>
  <si>
    <t>Надання загальної середньої освіти закладами загальної середньої освіти за рахунок освітньої субвенції</t>
  </si>
  <si>
    <t>1061</t>
  </si>
  <si>
    <t>1141</t>
  </si>
  <si>
    <t>Забезпечення діяльності інших закладів у сфері освіти</t>
  </si>
  <si>
    <t>1142</t>
  </si>
  <si>
    <t>Інші програми та заходи у сфері освіти</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</si>
  <si>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</si>
  <si>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</si>
  <si>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4030</t>
  </si>
  <si>
    <t>Забезпечення діяльності бібліотек</t>
  </si>
  <si>
    <t>4060</t>
  </si>
  <si>
    <t>Забезпечення діяльності палаців i будинків культури, клубів, центрів дозвілля та iнших клубних закладів</t>
  </si>
  <si>
    <t>4082</t>
  </si>
  <si>
    <t>Інші заходи в галузі культури і мистецтва</t>
  </si>
  <si>
    <t>5049</t>
  </si>
  <si>
    <t>Виконання окремих заходів з реалізації соціального проекту `Активні парки - локації здорової України`</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</si>
  <si>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</si>
  <si>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</si>
  <si>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08</t>
  </si>
  <si>
    <t>Орган з питань праці та соціального захисту населення</t>
  </si>
  <si>
    <t>3050</t>
  </si>
  <si>
    <t>Пільгове медичне обслуговування осіб, які постраждали внаслідок Чорнобильської катастрофи</t>
  </si>
  <si>
    <t>3090</t>
  </si>
  <si>
    <t>Видатки на поховання учасників бойових дій та осіб з інвалідністю внаслідок війни</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</si>
  <si>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</si>
  <si>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</si>
  <si>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</si>
  <si>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</si>
  <si>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3191</t>
  </si>
  <si>
    <t>Інші видатки на соціальний захист ветеранів війни та праці</t>
  </si>
  <si>
    <t>3241</t>
  </si>
  <si>
    <t>Забезпечення діяльності інших закладів у сфері соціального захисту і соціального забезпечення</t>
  </si>
  <si>
    <t>3242</t>
  </si>
  <si>
    <t>Інші заходи у сфері соціального захисту і соціального забезпечення</t>
  </si>
  <si>
    <t>37</t>
  </si>
  <si>
    <t>Орган з питань фінансів</t>
  </si>
  <si>
    <t>План на 9 місяців 2024 року</t>
  </si>
  <si>
    <t>Касові видатки за 9 місяців 2024 року</t>
  </si>
  <si>
    <t>до рішення виконавчого комітету</t>
  </si>
  <si>
    <t>Додаток 2</t>
  </si>
  <si>
    <t>Всього по загальному фонду</t>
  </si>
  <si>
    <t xml:space="preserve">`+/- факт до плану </t>
  </si>
  <si>
    <t>% виконання за 9 місяців 2024 року</t>
  </si>
  <si>
    <t>% виконання за рік</t>
  </si>
  <si>
    <t xml:space="preserve">Звіт про виконання видаткової частини бюджету Костянтинівської сільської територіальної громади </t>
  </si>
  <si>
    <t>за 9 місяців 2024 року</t>
  </si>
  <si>
    <t xml:space="preserve">від 24.10.2024р. №     </t>
  </si>
  <si>
    <t>Спеціальний фонд</t>
  </si>
  <si>
    <t>Всього по спеціальному фонду</t>
  </si>
  <si>
    <t>РАЗОМ</t>
  </si>
  <si>
    <t>х</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</si>
  <si>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</si>
  <si>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Начальник фінансового відділу</t>
  </si>
  <si>
    <t>Інна МИЧКО</t>
  </si>
  <si>
    <t>грн.</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</si>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</sst>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theme="1"/>
      <name val="Calibri"/>
      <family val="2"/>
      <charset val="204"/>
      <scheme val="minor"/>
    </font>
    <font>
      <b/>
      <sz val="10"/>
      <color theme="1"/>
      <name val="Calibri"/>
      <family val="2"/>
      <charset val="204"/>
      <scheme val="minor"/>
    </font>
    <font>
      <b/>
      <sz val="12"/>
      <color theme="1"/>
      <name val="Calibri"/>
      <family val="2"/>
      <charset val="204"/>
      <scheme val="minor"/>
    </font>
    <font>
      <sz val="10"/>
      <name val="Calibri"/>
      <family val="2"/>
      <charset val="204"/>
      <scheme val="minor"/>
    </font>
    <font>
      <b/>
      <sz val="10"/>
      <name val="Calibri"/>
      <family val="2"/>
      <charset val="204"/>
      <scheme val="minor"/>
    </font>
    <font>
      <b/>
      <sz val="11"/>
      <color theme="1"/>
      <name val="Calibri"/>
      <family val="2"/>
      <charset val="204"/>
      <scheme val="minor"/>
    </font>
    <font>
      <b/>
      <sz val="11"/>
      <name val="Calibri"/>
      <family val="2"/>
      <charset val="204"/>
      <scheme val="minor"/>
    </font>
    <font>
      <sz val="11"/>
      <color theme="1"/>
      <name val="Calibri"/>
      <family val="2"/>
      <charset val="204"/>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CCFF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1" xfId="0" applyBorder="1" applyAlignment="1">
      <alignment horizontal="center" vertical="center" wrapText="1"/>
    </xf>
    <xf numFmtId="0" fontId="0" fillId="0" borderId="1" xfId="0" applyBorder="1"/>
    <xf numFmtId="2" fontId="0" fillId="0" borderId="1" xfId="0" applyNumberFormat="1" applyBorder="1"/>
    <xf numFmtId="0" fontId="0" fillId="3" borderId="1" xfId="0" quotePrefix="1" applyFill="1" applyBorder="1"/>
    <xf numFmtId="2" fontId="0" fillId="3" borderId="1" xfId="0" applyNumberFormat="1" applyFill="1" applyBorder="1"/>
    <xf numFmtId="0" fontId="0" fillId="3" borderId="0" xfId="0" applyFill="1"/>
    <xf numFmtId="0" fontId="0" fillId="3" borderId="1" xfId="0" applyFill="1" applyBorder="1" applyAlignment="1">
      <alignment wrapText="1"/>
    </xf>
    <xf numFmtId="0" fontId="1" fillId="2" borderId="1" xfId="0" quotePrefix="1" applyFont="1" applyFill="1" applyBorder="1"/>
    <xf numFmtId="0" fontId="1" fillId="2" borderId="1" xfId="0" applyFont="1" applyFill="1" applyBorder="1"/>
    <xf numFmtId="2" fontId="1" fillId="2" borderId="1" xfId="0" applyNumberFormat="1" applyFont="1" applyFill="1" applyBorder="1"/>
    <xf numFmtId="0" fontId="1" fillId="2" borderId="1" xfId="0" applyFont="1" applyFill="1" applyBorder="1" applyAlignment="1">
      <alignment wrapText="1"/>
    </xf>
    <xf numFmtId="0" fontId="2" fillId="0" borderId="0" xfId="0" applyFont="1"/>
    <xf numFmtId="2" fontId="3" fillId="3" borderId="1" xfId="0" applyNumberFormat="1" applyFont="1" applyFill="1" applyBorder="1"/>
    <xf numFmtId="2" fontId="4" fillId="2" borderId="1" xfId="0" applyNumberFormat="1" applyFont="1" applyFill="1" applyBorder="1"/>
    <xf numFmtId="2" fontId="4" fillId="4" borderId="1" xfId="0" applyNumberFormat="1" applyFont="1" applyFill="1" applyBorder="1"/>
    <xf numFmtId="0" fontId="5" fillId="0" borderId="0" xfId="0" applyFont="1"/>
    <xf numFmtId="0" fontId="6" fillId="0" borderId="1" xfId="0" applyFont="1" applyBorder="1"/>
    <xf numFmtId="0" fontId="3" fillId="3" borderId="1" xfId="0" quotePrefix="1" applyFont="1" applyFill="1" applyBorder="1"/>
    <xf numFmtId="0" fontId="3" fillId="3" borderId="1" xfId="0" applyFont="1" applyFill="1" applyBorder="1" applyAlignment="1">
      <alignment wrapText="1"/>
    </xf>
    <xf numFmtId="0" fontId="3" fillId="0" borderId="0" xfId="0" applyFont="1"/>
    <xf numFmtId="0" fontId="3" fillId="3" borderId="1" xfId="0" quotePrefix="1" applyFont="1" applyFill="1" applyBorder="1" applyAlignment="1">
      <alignment horizontal="left"/>
    </xf>
    <xf numFmtId="0" fontId="3" fillId="3" borderId="0" xfId="0" applyFont="1" applyFill="1"/>
    <xf numFmtId="0" fontId="4" fillId="2" borderId="1" xfId="0" quotePrefix="1" applyFont="1" applyFill="1" applyBorder="1"/>
    <xf numFmtId="0" fontId="4" fillId="2" borderId="1" xfId="0" applyFont="1" applyFill="1" applyBorder="1" applyAlignment="1">
      <alignment wrapText="1"/>
    </xf>
    <xf numFmtId="0" fontId="4" fillId="2" borderId="1" xfId="0" applyFont="1" applyFill="1" applyBorder="1"/>
    <xf numFmtId="0" fontId="6" fillId="0" borderId="0" xfId="0" applyFont="1"/>
    <xf numFmtId="2" fontId="3" fillId="3" borderId="0" xfId="0" applyNumberFormat="1" applyFont="1" applyFill="1" applyBorder="1"/>
    <xf numFmtId="0" fontId="3" fillId="3" borderId="0" xfId="0" applyFont="1" applyFill="1" applyBorder="1"/>
    <xf numFmtId="0" fontId="4" fillId="4" borderId="1" xfId="0" applyFont="1" applyFill="1" applyBorder="1"/>
    <xf numFmtId="0" fontId="4" fillId="4" borderId="1" xfId="0" applyFont="1" applyFill="1" applyBorder="1" applyAlignment="1">
      <alignment horizontal="center"/>
    </xf>
    <xf numFmtId="0" fontId="5" fillId="0" borderId="0" xfId="0" applyFont="1" applyAlignment="1">
      <alignment horizontal="right"/>
    </xf>
    <xf numFmtId="0" fontId="7" fillId="0" borderId="0" xfId="0" applyFont="1" applyAlignment="1"/>
    <xf numFmtId="0" fontId="7" fillId="0" borderId="0" xfId="0" applyFont="1"/>
    <xf numFmtId="0" fontId="0" fillId="0" borderId="0" xfId="0" applyAlignment="1">
      <alignment horizontal="center"/>
    </xf>
    <xf numFmtId="0" fontId="5" fillId="0" borderId="0" xfId="0" applyFont="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workbookViewId="0">
      <pane xSplit="2" ySplit="9" topLeftCell="C10" activePane="bottomRight" state="frozen"/>
      <selection pane="topRight" activeCell="C1" sqref="C1"/>
      <selection pane="bottomLeft" activeCell="A9" sqref="A9"/>
      <selection pane="bottomRight" activeCell="B10" sqref="B10"/>
    </sheetView>
  </sheetViews>
  <sheetFormatPr defaultRowHeight="12.75" x14ac:dyDescent="0.2"/>
  <cols>
    <col min="1" max="1" width="8.7109375" customWidth="1"/>
    <col min="2" max="2" width="41.42578125" customWidth="1"/>
    <col min="3" max="4" width="12.42578125" bestFit="1" customWidth="1"/>
    <col min="5" max="5" width="11.42578125" bestFit="1" customWidth="1"/>
    <col min="6" max="6" width="13.28515625" customWidth="1"/>
    <col min="7" max="7" width="12" bestFit="1" customWidth="1"/>
    <col min="8" max="8" width="9.7109375" customWidth="1"/>
    <col min="9" max="9" width="9.28515625" bestFit="1" customWidth="1"/>
  </cols>
  <sheetData>
    <row r="1" spans="1:9" x14ac:dyDescent="0.2">
      <c r="F1" t="s">
        <v>83</v>
      </c>
    </row>
    <row r="2" spans="1:9" x14ac:dyDescent="0.2">
      <c r="F2" t="s">
        <v>82</v>
      </c>
    </row>
    <row r="3" spans="1:9" x14ac:dyDescent="0.2">
      <c r="F3" t="s">
        <v>90</v>
      </c>
    </row>
    <row r="4" spans="1:9" x14ac:dyDescent="0.2">
      <c r="A4" s="34"/>
      <c r="B4" s="34"/>
      <c r="C4" s="34"/>
      <c r="D4" s="34"/>
      <c r="E4" s="34"/>
      <c r="F4" s="34"/>
    </row>
    <row r="5" spans="1:9" s="33" customFormat="1" ht="15" x14ac:dyDescent="0.25">
      <c r="A5" s="32"/>
      <c r="B5" s="35" t="s">
        <v>88</v>
      </c>
      <c r="C5" s="35"/>
      <c r="D5" s="35"/>
      <c r="E5" s="35"/>
      <c r="F5" s="35"/>
      <c r="G5" s="35"/>
      <c r="H5" s="35"/>
    </row>
    <row r="6" spans="1:9" s="33" customFormat="1" ht="15" x14ac:dyDescent="0.25">
      <c r="C6" s="35" t="s">
        <v>89</v>
      </c>
      <c r="D6" s="35"/>
      <c r="E6" s="35"/>
      <c r="F6" s="35"/>
    </row>
    <row r="7" spans="1:9" ht="15.75" x14ac:dyDescent="0.25">
      <c r="D7" s="12"/>
      <c r="I7" t="s">
        <v>98</v>
      </c>
    </row>
    <row r="8" spans="1:9" ht="67.5" customHeight="1" x14ac:dyDescent="0.2">
      <c r="A8" s="1" t="s">
        <v>1</v>
      </c>
      <c r="B8" s="1" t="s">
        <v>2</v>
      </c>
      <c r="C8" s="1" t="s">
        <v>3</v>
      </c>
      <c r="D8" s="1" t="s">
        <v>4</v>
      </c>
      <c r="E8" s="1" t="s">
        <v>80</v>
      </c>
      <c r="F8" s="1" t="s">
        <v>81</v>
      </c>
      <c r="G8" s="1" t="s">
        <v>85</v>
      </c>
      <c r="H8" s="1" t="s">
        <v>86</v>
      </c>
      <c r="I8" s="1" t="s">
        <v>87</v>
      </c>
    </row>
    <row r="9" spans="1:9" x14ac:dyDescent="0.2">
      <c r="A9" s="1">
        <v>1</v>
      </c>
      <c r="B9" s="1">
        <v>2</v>
      </c>
      <c r="C9" s="1">
        <v>3</v>
      </c>
      <c r="D9" s="1">
        <v>4</v>
      </c>
      <c r="E9" s="1">
        <v>5</v>
      </c>
      <c r="F9" s="1">
        <v>6</v>
      </c>
      <c r="G9" s="1">
        <v>7</v>
      </c>
      <c r="H9" s="1">
        <v>8</v>
      </c>
      <c r="I9" s="1">
        <v>9</v>
      </c>
    </row>
    <row r="10" spans="1:9" ht="15" x14ac:dyDescent="0.25">
      <c r="A10" s="2"/>
      <c r="B10" s="17" t="s">
        <v>0</v>
      </c>
      <c r="C10" s="3"/>
      <c r="D10" s="3"/>
      <c r="E10" s="3"/>
      <c r="F10" s="3"/>
      <c r="G10" s="3"/>
      <c r="H10" s="3"/>
      <c r="I10" s="3"/>
    </row>
    <row r="11" spans="1:9" ht="17.25" customHeight="1" x14ac:dyDescent="0.2">
      <c r="A11" s="8" t="s">
        <v>5</v>
      </c>
      <c r="B11" s="9" t="s">
        <v>6</v>
      </c>
      <c r="C11" s="10">
        <f>C12+C13+C14+C15+C16+C17+C18+C19+C20+C21+C22+C23+C24+C25</f>
        <v>26867744</v>
      </c>
      <c r="D11" s="10">
        <f t="shared" ref="D11:E11" si="0">D12+D13+D14+D15+D16+D17+D18+D19+D20+D21+D22+D23+D24+D25</f>
        <v>32490644</v>
      </c>
      <c r="E11" s="10">
        <f t="shared" si="0"/>
        <v>22810312</v>
      </c>
      <c r="F11" s="10">
        <f>F12+F13+F14+F15+F16+F17+F18+F19+F20+F21+F22+F23+F24+F25</f>
        <v>14505788.520000003</v>
      </c>
      <c r="G11" s="10">
        <f>G12+G13+G14+G15+G16+G17+G18+G19+G20+G21+G22+G23+G24+G25</f>
        <v>-8304523.4799999986</v>
      </c>
      <c r="H11" s="10">
        <f>F11/E11*100</f>
        <v>63.593117533859264</v>
      </c>
      <c r="I11" s="10">
        <f>F11/D11*100</f>
        <v>44.646048013083409</v>
      </c>
    </row>
    <row r="12" spans="1:9" s="6" customFormat="1" ht="64.5" customHeight="1" x14ac:dyDescent="0.2">
      <c r="A12" s="4" t="s">
        <v>7</v>
      </c>
      <c r="B12" s="7" t="s">
        <v>8</v>
      </c>
      <c r="C12" s="5">
        <v>21354469</v>
      </c>
      <c r="D12" s="5">
        <v>22339469</v>
      </c>
      <c r="E12" s="5">
        <v>17078469</v>
      </c>
      <c r="F12" s="5">
        <v>11492135.750000002</v>
      </c>
      <c r="G12" s="5">
        <f>F12-E12</f>
        <v>-5586333.2499999981</v>
      </c>
      <c r="H12" s="5">
        <f>F12/E12*100</f>
        <v>67.290198846278329</v>
      </c>
      <c r="I12" s="5">
        <f>F12/D12*100</f>
        <v>51.443191196711084</v>
      </c>
    </row>
    <row r="13" spans="1:9" s="6" customFormat="1" ht="22.5" customHeight="1" x14ac:dyDescent="0.2">
      <c r="A13" s="4" t="s">
        <v>9</v>
      </c>
      <c r="B13" s="7" t="s">
        <v>10</v>
      </c>
      <c r="C13" s="5">
        <v>38113</v>
      </c>
      <c r="D13" s="5">
        <v>38113</v>
      </c>
      <c r="E13" s="5">
        <v>38113</v>
      </c>
      <c r="F13" s="5">
        <v>0</v>
      </c>
      <c r="G13" s="5">
        <f t="shared" ref="G13:G25" si="1">F13-E13</f>
        <v>-38113</v>
      </c>
      <c r="H13" s="5">
        <f t="shared" ref="H13:H25" si="2">F13/E13*100</f>
        <v>0</v>
      </c>
      <c r="I13" s="5">
        <f t="shared" ref="I13:I25" si="3">F13/D13*100</f>
        <v>0</v>
      </c>
    </row>
    <row r="14" spans="1:9" s="6" customFormat="1" ht="29.25" customHeight="1" x14ac:dyDescent="0.2">
      <c r="A14" s="4" t="s">
        <v>11</v>
      </c>
      <c r="B14" s="7" t="s">
        <v>12</v>
      </c>
      <c r="C14" s="5">
        <v>410000</v>
      </c>
      <c r="D14" s="5">
        <v>510000</v>
      </c>
      <c r="E14" s="5">
        <v>510000</v>
      </c>
      <c r="F14" s="5">
        <v>265530.51</v>
      </c>
      <c r="G14" s="5">
        <f t="shared" si="1"/>
        <v>-244469.49</v>
      </c>
      <c r="H14" s="5">
        <f t="shared" si="2"/>
        <v>52.064805882352935</v>
      </c>
      <c r="I14" s="5">
        <f t="shared" si="3"/>
        <v>52.064805882352935</v>
      </c>
    </row>
    <row r="15" spans="1:9" s="6" customFormat="1" ht="54" customHeight="1" x14ac:dyDescent="0.2">
      <c r="A15" s="4" t="s">
        <v>13</v>
      </c>
      <c r="B15" s="7" t="s">
        <v>14</v>
      </c>
      <c r="C15" s="5">
        <v>2139780</v>
      </c>
      <c r="D15" s="5">
        <v>2139780</v>
      </c>
      <c r="E15" s="5">
        <v>1658600</v>
      </c>
      <c r="F15" s="5">
        <v>1253361.06</v>
      </c>
      <c r="G15" s="5">
        <f t="shared" si="1"/>
        <v>-405238.93999999994</v>
      </c>
      <c r="H15" s="5">
        <f t="shared" si="2"/>
        <v>75.567409863740508</v>
      </c>
      <c r="I15" s="5">
        <f t="shared" si="3"/>
        <v>58.574295488321241</v>
      </c>
    </row>
    <row r="16" spans="1:9" s="6" customFormat="1" ht="18" customHeight="1" x14ac:dyDescent="0.2">
      <c r="A16" s="4" t="s">
        <v>15</v>
      </c>
      <c r="B16" s="7" t="s">
        <v>16</v>
      </c>
      <c r="C16" s="5">
        <v>456700</v>
      </c>
      <c r="D16" s="5">
        <v>966700</v>
      </c>
      <c r="E16" s="5">
        <v>966700</v>
      </c>
      <c r="F16" s="5">
        <v>256641.8</v>
      </c>
      <c r="G16" s="5">
        <f t="shared" si="1"/>
        <v>-710058.2</v>
      </c>
      <c r="H16" s="5">
        <f t="shared" si="2"/>
        <v>26.548236267714902</v>
      </c>
      <c r="I16" s="5">
        <f t="shared" si="3"/>
        <v>26.548236267714902</v>
      </c>
    </row>
    <row r="17" spans="1:9" s="6" customFormat="1" ht="16.5" customHeight="1" x14ac:dyDescent="0.2">
      <c r="A17" s="4" t="s">
        <v>17</v>
      </c>
      <c r="B17" s="7" t="s">
        <v>18</v>
      </c>
      <c r="C17" s="5">
        <v>0</v>
      </c>
      <c r="D17" s="5">
        <v>298900</v>
      </c>
      <c r="E17" s="5">
        <v>298900</v>
      </c>
      <c r="F17" s="5">
        <v>0</v>
      </c>
      <c r="G17" s="5">
        <f t="shared" si="1"/>
        <v>-298900</v>
      </c>
      <c r="H17" s="5">
        <f t="shared" si="2"/>
        <v>0</v>
      </c>
      <c r="I17" s="5">
        <f t="shared" si="3"/>
        <v>0</v>
      </c>
    </row>
    <row r="18" spans="1:9" s="6" customFormat="1" ht="43.5" customHeight="1" x14ac:dyDescent="0.2">
      <c r="A18" s="4" t="s">
        <v>19</v>
      </c>
      <c r="B18" s="7" t="s">
        <v>20</v>
      </c>
      <c r="C18" s="5">
        <v>500000</v>
      </c>
      <c r="D18" s="5">
        <v>425000</v>
      </c>
      <c r="E18" s="5">
        <v>425000</v>
      </c>
      <c r="F18" s="5">
        <v>181544.43</v>
      </c>
      <c r="G18" s="5">
        <f t="shared" si="1"/>
        <v>-243455.57</v>
      </c>
      <c r="H18" s="5">
        <f t="shared" si="2"/>
        <v>42.716336470588232</v>
      </c>
      <c r="I18" s="5">
        <f t="shared" si="3"/>
        <v>42.716336470588232</v>
      </c>
    </row>
    <row r="19" spans="1:9" s="6" customFormat="1" ht="25.5" x14ac:dyDescent="0.2">
      <c r="A19" s="4" t="s">
        <v>21</v>
      </c>
      <c r="B19" s="7" t="s">
        <v>22</v>
      </c>
      <c r="C19" s="5">
        <v>12872</v>
      </c>
      <c r="D19" s="5">
        <v>27072</v>
      </c>
      <c r="E19" s="5">
        <v>27072</v>
      </c>
      <c r="F19" s="5">
        <v>27072</v>
      </c>
      <c r="G19" s="5">
        <f t="shared" si="1"/>
        <v>0</v>
      </c>
      <c r="H19" s="5">
        <f t="shared" si="2"/>
        <v>100</v>
      </c>
      <c r="I19" s="5">
        <f t="shared" si="3"/>
        <v>100</v>
      </c>
    </row>
    <row r="20" spans="1:9" s="6" customFormat="1" ht="38.25" x14ac:dyDescent="0.2">
      <c r="A20" s="4" t="s">
        <v>23</v>
      </c>
      <c r="B20" s="7" t="s">
        <v>24</v>
      </c>
      <c r="C20" s="5">
        <v>200000</v>
      </c>
      <c r="D20" s="5">
        <v>200000</v>
      </c>
      <c r="E20" s="5">
        <v>200000</v>
      </c>
      <c r="F20" s="5">
        <v>0</v>
      </c>
      <c r="G20" s="5">
        <f t="shared" si="1"/>
        <v>-200000</v>
      </c>
      <c r="H20" s="5">
        <f t="shared" si="2"/>
        <v>0</v>
      </c>
      <c r="I20" s="5">
        <f t="shared" si="3"/>
        <v>0</v>
      </c>
    </row>
    <row r="21" spans="1:9" s="6" customFormat="1" ht="25.5" x14ac:dyDescent="0.2">
      <c r="A21" s="4" t="s">
        <v>25</v>
      </c>
      <c r="B21" s="7" t="s">
        <v>26</v>
      </c>
      <c r="C21" s="5">
        <v>1455810</v>
      </c>
      <c r="D21" s="5">
        <v>1291610</v>
      </c>
      <c r="E21" s="5">
        <v>1158458</v>
      </c>
      <c r="F21" s="5">
        <v>580519.97000000009</v>
      </c>
      <c r="G21" s="5">
        <f t="shared" si="1"/>
        <v>-577938.02999999991</v>
      </c>
      <c r="H21" s="5">
        <f t="shared" si="2"/>
        <v>50.111438653796689</v>
      </c>
      <c r="I21" s="5">
        <f t="shared" si="3"/>
        <v>44.94545334892112</v>
      </c>
    </row>
    <row r="22" spans="1:9" s="6" customFormat="1" ht="22.5" customHeight="1" x14ac:dyDescent="0.2">
      <c r="A22" s="4" t="s">
        <v>27</v>
      </c>
      <c r="B22" s="7" t="s">
        <v>28</v>
      </c>
      <c r="C22" s="5">
        <v>100000</v>
      </c>
      <c r="D22" s="5">
        <v>0</v>
      </c>
      <c r="E22" s="5">
        <v>0</v>
      </c>
      <c r="F22" s="5">
        <v>0</v>
      </c>
      <c r="G22" s="5">
        <f t="shared" si="1"/>
        <v>0</v>
      </c>
      <c r="H22" s="5">
        <v>0</v>
      </c>
      <c r="I22" s="5">
        <v>0</v>
      </c>
    </row>
    <row r="23" spans="1:9" s="6" customFormat="1" ht="18.75" customHeight="1" x14ac:dyDescent="0.2">
      <c r="A23" s="4" t="s">
        <v>29</v>
      </c>
      <c r="B23" s="7" t="s">
        <v>30</v>
      </c>
      <c r="C23" s="5">
        <v>200000</v>
      </c>
      <c r="D23" s="5">
        <v>200000</v>
      </c>
      <c r="E23" s="5">
        <v>0</v>
      </c>
      <c r="F23" s="5">
        <v>0</v>
      </c>
      <c r="G23" s="5">
        <f t="shared" si="1"/>
        <v>0</v>
      </c>
      <c r="H23" s="5">
        <v>0</v>
      </c>
      <c r="I23" s="5">
        <f t="shared" si="3"/>
        <v>0</v>
      </c>
    </row>
    <row r="24" spans="1:9" s="6" customFormat="1" ht="20.25" customHeight="1" x14ac:dyDescent="0.2">
      <c r="A24" s="4" t="s">
        <v>31</v>
      </c>
      <c r="B24" s="7" t="s">
        <v>32</v>
      </c>
      <c r="C24" s="5">
        <v>0</v>
      </c>
      <c r="D24" s="5">
        <v>200000</v>
      </c>
      <c r="E24" s="5">
        <v>200000</v>
      </c>
      <c r="F24" s="5">
        <v>200000</v>
      </c>
      <c r="G24" s="5">
        <f t="shared" si="1"/>
        <v>0</v>
      </c>
      <c r="H24" s="5">
        <f t="shared" si="2"/>
        <v>100</v>
      </c>
      <c r="I24" s="5">
        <f t="shared" si="3"/>
        <v>100</v>
      </c>
    </row>
    <row r="25" spans="1:9" s="6" customFormat="1" ht="42.75" customHeight="1" x14ac:dyDescent="0.2">
      <c r="A25" s="4" t="s">
        <v>33</v>
      </c>
      <c r="B25" s="7" t="s">
        <v>34</v>
      </c>
      <c r="C25" s="5">
        <v>0</v>
      </c>
      <c r="D25" s="5">
        <v>3854000</v>
      </c>
      <c r="E25" s="5">
        <v>249000</v>
      </c>
      <c r="F25" s="5">
        <v>248983</v>
      </c>
      <c r="G25" s="5">
        <f t="shared" si="1"/>
        <v>-17</v>
      </c>
      <c r="H25" s="5">
        <f t="shared" si="2"/>
        <v>99.99317269076306</v>
      </c>
      <c r="I25" s="5">
        <f t="shared" si="3"/>
        <v>6.4603788271925273</v>
      </c>
    </row>
    <row r="26" spans="1:9" ht="17.25" customHeight="1" x14ac:dyDescent="0.2">
      <c r="A26" s="8" t="s">
        <v>35</v>
      </c>
      <c r="B26" s="9" t="s">
        <v>36</v>
      </c>
      <c r="C26" s="10">
        <f t="shared" ref="C26:F26" si="4">C27+C28+C29+C30+C31+C32+C33+C34+C35+C36+C37+C38+C39+C40</f>
        <v>74903536</v>
      </c>
      <c r="D26" s="10">
        <f t="shared" si="4"/>
        <v>79018349.36999999</v>
      </c>
      <c r="E26" s="10">
        <f t="shared" si="4"/>
        <v>59788217.369999997</v>
      </c>
      <c r="F26" s="10">
        <f t="shared" si="4"/>
        <v>46320511.329999991</v>
      </c>
      <c r="G26" s="10">
        <f>G27+G28+G29+G30+G31+G32+G33+G34+G35+G36+G37+G38+G39+G40</f>
        <v>-13467706.040000001</v>
      </c>
      <c r="H26" s="10">
        <f>F26/E26*100</f>
        <v>77.47431411668461</v>
      </c>
      <c r="I26" s="10">
        <f>F26/D26*100</f>
        <v>58.619942961736918</v>
      </c>
    </row>
    <row r="27" spans="1:9" s="6" customFormat="1" ht="40.5" customHeight="1" x14ac:dyDescent="0.2">
      <c r="A27" s="4" t="s">
        <v>37</v>
      </c>
      <c r="B27" s="7" t="s">
        <v>38</v>
      </c>
      <c r="C27" s="5">
        <v>1573334</v>
      </c>
      <c r="D27" s="5">
        <v>1573334</v>
      </c>
      <c r="E27" s="5">
        <v>1112992</v>
      </c>
      <c r="F27" s="5">
        <v>884805.42999999993</v>
      </c>
      <c r="G27" s="5">
        <f>F27-E27</f>
        <v>-228186.57000000007</v>
      </c>
      <c r="H27" s="5">
        <f>F27/E27*100</f>
        <v>79.497914630114138</v>
      </c>
      <c r="I27" s="5">
        <f>F27/D27*100</f>
        <v>56.237609433216342</v>
      </c>
    </row>
    <row r="28" spans="1:9" s="6" customFormat="1" ht="19.5" customHeight="1" x14ac:dyDescent="0.2">
      <c r="A28" s="4" t="s">
        <v>39</v>
      </c>
      <c r="B28" s="7" t="s">
        <v>40</v>
      </c>
      <c r="C28" s="5">
        <v>16697329</v>
      </c>
      <c r="D28" s="5">
        <v>17829450</v>
      </c>
      <c r="E28" s="5">
        <v>13651873</v>
      </c>
      <c r="F28" s="5">
        <v>9079665.8299999982</v>
      </c>
      <c r="G28" s="5">
        <f t="shared" ref="G28:G40" si="5">F28-E28</f>
        <v>-4572207.1700000018</v>
      </c>
      <c r="H28" s="5">
        <f>F28/E28*100</f>
        <v>66.508572340220269</v>
      </c>
      <c r="I28" s="5">
        <f t="shared" ref="I28:I40" si="6">F28/D28*100</f>
        <v>50.925103298194827</v>
      </c>
    </row>
    <row r="29" spans="1:9" s="6" customFormat="1" ht="40.5" customHeight="1" x14ac:dyDescent="0.2">
      <c r="A29" s="4" t="s">
        <v>41</v>
      </c>
      <c r="B29" s="7" t="s">
        <v>42</v>
      </c>
      <c r="C29" s="5">
        <v>17441485</v>
      </c>
      <c r="D29" s="5">
        <v>19490798</v>
      </c>
      <c r="E29" s="5">
        <v>15248736</v>
      </c>
      <c r="F29" s="5">
        <v>10583638.509999998</v>
      </c>
      <c r="G29" s="5">
        <f t="shared" si="5"/>
        <v>-4665097.4900000021</v>
      </c>
      <c r="H29" s="5">
        <f t="shared" ref="H29:H40" si="7">F29/E29*100</f>
        <v>69.406661050463441</v>
      </c>
      <c r="I29" s="5">
        <f t="shared" si="6"/>
        <v>54.300693640147514</v>
      </c>
    </row>
    <row r="30" spans="1:9" s="6" customFormat="1" ht="38.25" x14ac:dyDescent="0.2">
      <c r="A30" s="4" t="s">
        <v>43</v>
      </c>
      <c r="B30" s="7" t="s">
        <v>44</v>
      </c>
      <c r="C30" s="5">
        <v>32639600</v>
      </c>
      <c r="D30" s="5">
        <v>32639600</v>
      </c>
      <c r="E30" s="5">
        <v>23950500</v>
      </c>
      <c r="F30" s="5">
        <v>21423207.950000003</v>
      </c>
      <c r="G30" s="5">
        <f t="shared" si="5"/>
        <v>-2527292.049999997</v>
      </c>
      <c r="H30" s="5">
        <f t="shared" si="7"/>
        <v>89.44785265443312</v>
      </c>
      <c r="I30" s="5">
        <f t="shared" si="6"/>
        <v>65.635632636429378</v>
      </c>
    </row>
    <row r="31" spans="1:9" s="6" customFormat="1" ht="89.25" customHeight="1" x14ac:dyDescent="0.2">
      <c r="A31" s="4" t="s">
        <v>45</v>
      </c>
      <c r="B31" s="7" t="s">
        <v>99</v>
      </c>
      <c r="C31" s="5">
        <v>0</v>
      </c>
      <c r="D31" s="5">
        <v>319576.41000000003</v>
      </c>
      <c r="E31" s="5">
        <v>319576.41000000003</v>
      </c>
      <c r="F31" s="5">
        <v>0</v>
      </c>
      <c r="G31" s="5">
        <f t="shared" si="5"/>
        <v>-319576.41000000003</v>
      </c>
      <c r="H31" s="5">
        <f t="shared" si="7"/>
        <v>0</v>
      </c>
      <c r="I31" s="5">
        <f t="shared" si="6"/>
        <v>0</v>
      </c>
    </row>
    <row r="32" spans="1:9" s="6" customFormat="1" ht="25.5" x14ac:dyDescent="0.2">
      <c r="A32" s="4" t="s">
        <v>46</v>
      </c>
      <c r="B32" s="7" t="s">
        <v>47</v>
      </c>
      <c r="C32" s="5">
        <v>3027713</v>
      </c>
      <c r="D32" s="5">
        <v>3047713</v>
      </c>
      <c r="E32" s="5">
        <v>2295317</v>
      </c>
      <c r="F32" s="5">
        <v>1887831.98</v>
      </c>
      <c r="G32" s="5">
        <f t="shared" si="5"/>
        <v>-407485.02</v>
      </c>
      <c r="H32" s="5">
        <f t="shared" si="7"/>
        <v>82.247113579518654</v>
      </c>
      <c r="I32" s="5">
        <f t="shared" si="6"/>
        <v>61.942577270235091</v>
      </c>
    </row>
    <row r="33" spans="1:9" s="6" customFormat="1" ht="19.5" customHeight="1" x14ac:dyDescent="0.2">
      <c r="A33" s="4" t="s">
        <v>48</v>
      </c>
      <c r="B33" s="7" t="s">
        <v>49</v>
      </c>
      <c r="C33" s="5">
        <v>10860</v>
      </c>
      <c r="D33" s="5">
        <v>10860</v>
      </c>
      <c r="E33" s="5">
        <v>7240</v>
      </c>
      <c r="F33" s="5">
        <v>3620</v>
      </c>
      <c r="G33" s="5">
        <f t="shared" si="5"/>
        <v>-3620</v>
      </c>
      <c r="H33" s="5">
        <f t="shared" si="7"/>
        <v>50</v>
      </c>
      <c r="I33" s="5">
        <f t="shared" si="6"/>
        <v>33.333333333333329</v>
      </c>
    </row>
    <row r="34" spans="1:9" s="6" customFormat="1" ht="63" customHeight="1" x14ac:dyDescent="0.2">
      <c r="A34" s="4" t="s">
        <v>50</v>
      </c>
      <c r="B34" s="7" t="s">
        <v>51</v>
      </c>
      <c r="C34" s="5">
        <v>0</v>
      </c>
      <c r="D34" s="5">
        <v>108468.95999999999</v>
      </c>
      <c r="E34" s="5">
        <v>108468.95999999999</v>
      </c>
      <c r="F34" s="5">
        <v>0</v>
      </c>
      <c r="G34" s="5">
        <f t="shared" si="5"/>
        <v>-108468.95999999999</v>
      </c>
      <c r="H34" s="5">
        <f t="shared" si="7"/>
        <v>0</v>
      </c>
      <c r="I34" s="5">
        <f t="shared" si="6"/>
        <v>0</v>
      </c>
    </row>
    <row r="35" spans="1:9" s="6" customFormat="1" ht="19.5" customHeight="1" x14ac:dyDescent="0.2">
      <c r="A35" s="4" t="s">
        <v>52</v>
      </c>
      <c r="B35" s="7" t="s">
        <v>53</v>
      </c>
      <c r="C35" s="5">
        <v>944645</v>
      </c>
      <c r="D35" s="5">
        <v>964365</v>
      </c>
      <c r="E35" s="5">
        <v>763895</v>
      </c>
      <c r="F35" s="5">
        <v>586588.79999999993</v>
      </c>
      <c r="G35" s="5">
        <f t="shared" si="5"/>
        <v>-177306.20000000007</v>
      </c>
      <c r="H35" s="5">
        <f t="shared" si="7"/>
        <v>76.789192231916687</v>
      </c>
      <c r="I35" s="5">
        <f t="shared" si="6"/>
        <v>60.82642982688089</v>
      </c>
    </row>
    <row r="36" spans="1:9" s="6" customFormat="1" ht="38.25" x14ac:dyDescent="0.2">
      <c r="A36" s="4" t="s">
        <v>54</v>
      </c>
      <c r="B36" s="7" t="s">
        <v>55</v>
      </c>
      <c r="C36" s="5">
        <v>2388570</v>
      </c>
      <c r="D36" s="5">
        <v>2533910</v>
      </c>
      <c r="E36" s="5">
        <v>1892524</v>
      </c>
      <c r="F36" s="5">
        <v>1663920.53</v>
      </c>
      <c r="G36" s="5">
        <f t="shared" si="5"/>
        <v>-228603.46999999997</v>
      </c>
      <c r="H36" s="5">
        <f t="shared" si="7"/>
        <v>87.920709592058017</v>
      </c>
      <c r="I36" s="5">
        <f t="shared" si="6"/>
        <v>65.666125868716733</v>
      </c>
    </row>
    <row r="37" spans="1:9" s="6" customFormat="1" ht="21.75" customHeight="1" x14ac:dyDescent="0.2">
      <c r="A37" s="4" t="s">
        <v>56</v>
      </c>
      <c r="B37" s="7" t="s">
        <v>57</v>
      </c>
      <c r="C37" s="5">
        <v>70000</v>
      </c>
      <c r="D37" s="5">
        <v>70000</v>
      </c>
      <c r="E37" s="5">
        <v>50000</v>
      </c>
      <c r="F37" s="5">
        <v>1140</v>
      </c>
      <c r="G37" s="5">
        <f t="shared" si="5"/>
        <v>-48860</v>
      </c>
      <c r="H37" s="5">
        <f t="shared" si="7"/>
        <v>2.2800000000000002</v>
      </c>
      <c r="I37" s="5">
        <f t="shared" si="6"/>
        <v>1.6285714285714286</v>
      </c>
    </row>
    <row r="38" spans="1:9" s="6" customFormat="1" ht="39" customHeight="1" x14ac:dyDescent="0.2">
      <c r="A38" s="4" t="s">
        <v>58</v>
      </c>
      <c r="B38" s="7" t="s">
        <v>59</v>
      </c>
      <c r="C38" s="5">
        <v>0</v>
      </c>
      <c r="D38" s="5">
        <v>114338</v>
      </c>
      <c r="E38" s="5">
        <v>83159</v>
      </c>
      <c r="F38" s="5">
        <v>62366.400000000001</v>
      </c>
      <c r="G38" s="5">
        <f t="shared" si="5"/>
        <v>-20792.599999999999</v>
      </c>
      <c r="H38" s="5">
        <f t="shared" si="7"/>
        <v>74.996572830361117</v>
      </c>
      <c r="I38" s="5">
        <f t="shared" si="6"/>
        <v>54.545645367244489</v>
      </c>
    </row>
    <row r="39" spans="1:9" s="6" customFormat="1" ht="51" customHeight="1" x14ac:dyDescent="0.2">
      <c r="A39" s="4" t="s">
        <v>60</v>
      </c>
      <c r="B39" s="7" t="s">
        <v>61</v>
      </c>
      <c r="C39" s="5">
        <v>110000</v>
      </c>
      <c r="D39" s="5">
        <v>230000</v>
      </c>
      <c r="E39" s="5">
        <v>218000</v>
      </c>
      <c r="F39" s="5">
        <v>57790</v>
      </c>
      <c r="G39" s="5">
        <f t="shared" si="5"/>
        <v>-160210</v>
      </c>
      <c r="H39" s="5">
        <f t="shared" si="7"/>
        <v>26.509174311926603</v>
      </c>
      <c r="I39" s="5">
        <f t="shared" si="6"/>
        <v>25.126086956521736</v>
      </c>
    </row>
    <row r="40" spans="1:9" s="6" customFormat="1" ht="21" customHeight="1" x14ac:dyDescent="0.2">
      <c r="A40" s="4" t="s">
        <v>31</v>
      </c>
      <c r="B40" s="7" t="s">
        <v>32</v>
      </c>
      <c r="C40" s="5">
        <v>0</v>
      </c>
      <c r="D40" s="5">
        <v>85936</v>
      </c>
      <c r="E40" s="5">
        <v>85936</v>
      </c>
      <c r="F40" s="5">
        <v>85935.9</v>
      </c>
      <c r="G40" s="5">
        <f t="shared" si="5"/>
        <v>-0.10000000000582077</v>
      </c>
      <c r="H40" s="5">
        <f t="shared" si="7"/>
        <v>99.999883634332519</v>
      </c>
      <c r="I40" s="5">
        <f t="shared" si="6"/>
        <v>99.999883634332519</v>
      </c>
    </row>
    <row r="41" spans="1:9" ht="25.5" x14ac:dyDescent="0.2">
      <c r="A41" s="8" t="s">
        <v>62</v>
      </c>
      <c r="B41" s="11" t="s">
        <v>63</v>
      </c>
      <c r="C41" s="10">
        <f t="shared" ref="C41:F41" si="8">C42+C43+C44+C45+C46+C47+C48+C49</f>
        <v>3302673</v>
      </c>
      <c r="D41" s="10">
        <f t="shared" si="8"/>
        <v>3952673</v>
      </c>
      <c r="E41" s="10">
        <f t="shared" si="8"/>
        <v>3058705</v>
      </c>
      <c r="F41" s="10">
        <f t="shared" si="8"/>
        <v>2138749.35</v>
      </c>
      <c r="G41" s="10">
        <f>G42+G43+G44+G45+G46+G47+G48+G49</f>
        <v>-919955.64999999991</v>
      </c>
      <c r="H41" s="10">
        <f>F41/E41*100</f>
        <v>69.923361357175679</v>
      </c>
      <c r="I41" s="10">
        <f>F41/D41*100</f>
        <v>54.10893716732955</v>
      </c>
    </row>
    <row r="42" spans="1:9" s="6" customFormat="1" ht="41.25" customHeight="1" x14ac:dyDescent="0.2">
      <c r="A42" s="4" t="s">
        <v>37</v>
      </c>
      <c r="B42" s="7" t="s">
        <v>38</v>
      </c>
      <c r="C42" s="5">
        <v>1263898</v>
      </c>
      <c r="D42" s="5">
        <v>1313898</v>
      </c>
      <c r="E42" s="5">
        <v>892802</v>
      </c>
      <c r="F42" s="5">
        <v>792607.92</v>
      </c>
      <c r="G42" s="5">
        <f>F42-E42</f>
        <v>-100194.07999999996</v>
      </c>
      <c r="H42" s="5">
        <f>F42/E42*100</f>
        <v>88.777569942719666</v>
      </c>
      <c r="I42" s="5">
        <f>F42/D42*100</f>
        <v>60.324920199284882</v>
      </c>
    </row>
    <row r="43" spans="1:9" s="6" customFormat="1" ht="38.25" x14ac:dyDescent="0.2">
      <c r="A43" s="4" t="s">
        <v>64</v>
      </c>
      <c r="B43" s="7" t="s">
        <v>65</v>
      </c>
      <c r="C43" s="5">
        <v>32100</v>
      </c>
      <c r="D43" s="5">
        <v>32100</v>
      </c>
      <c r="E43" s="5">
        <v>22500</v>
      </c>
      <c r="F43" s="5">
        <v>9546.3799999999992</v>
      </c>
      <c r="G43" s="5">
        <f t="shared" ref="G43:G49" si="9">F43-E43</f>
        <v>-12953.62</v>
      </c>
      <c r="H43" s="5">
        <f t="shared" ref="H43:H49" si="10">F43/E43*100</f>
        <v>42.428355555555555</v>
      </c>
      <c r="I43" s="5">
        <f t="shared" ref="I43:I49" si="11">F43/D43*100</f>
        <v>29.739501557632398</v>
      </c>
    </row>
    <row r="44" spans="1:9" s="6" customFormat="1" ht="25.5" x14ac:dyDescent="0.2">
      <c r="A44" s="4" t="s">
        <v>66</v>
      </c>
      <c r="B44" s="7" t="s">
        <v>67</v>
      </c>
      <c r="C44" s="5">
        <v>4722</v>
      </c>
      <c r="D44" s="5">
        <v>4722</v>
      </c>
      <c r="E44" s="5">
        <v>0</v>
      </c>
      <c r="F44" s="5">
        <v>0</v>
      </c>
      <c r="G44" s="5">
        <f t="shared" si="9"/>
        <v>0</v>
      </c>
      <c r="H44" s="5">
        <v>0</v>
      </c>
      <c r="I44" s="5">
        <f t="shared" si="11"/>
        <v>0</v>
      </c>
    </row>
    <row r="45" spans="1:9" s="6" customFormat="1" ht="76.5" customHeight="1" x14ac:dyDescent="0.2">
      <c r="A45" s="4" t="s">
        <v>68</v>
      </c>
      <c r="B45" s="7" t="s">
        <v>69</v>
      </c>
      <c r="C45" s="5">
        <v>200000</v>
      </c>
      <c r="D45" s="5">
        <v>300000</v>
      </c>
      <c r="E45" s="5">
        <v>300000</v>
      </c>
      <c r="F45" s="5">
        <v>228203.5</v>
      </c>
      <c r="G45" s="5">
        <f t="shared" si="9"/>
        <v>-71796.5</v>
      </c>
      <c r="H45" s="5">
        <f t="shared" si="10"/>
        <v>76.06783333333334</v>
      </c>
      <c r="I45" s="5">
        <f t="shared" si="11"/>
        <v>76.06783333333334</v>
      </c>
    </row>
    <row r="46" spans="1:9" s="6" customFormat="1" ht="51" x14ac:dyDescent="0.2">
      <c r="A46" s="4" t="s">
        <v>70</v>
      </c>
      <c r="B46" s="7" t="s">
        <v>71</v>
      </c>
      <c r="C46" s="5">
        <v>5800</v>
      </c>
      <c r="D46" s="5">
        <v>5800</v>
      </c>
      <c r="E46" s="5">
        <v>5800</v>
      </c>
      <c r="F46" s="5">
        <v>4297.0600000000004</v>
      </c>
      <c r="G46" s="5">
        <f t="shared" si="9"/>
        <v>-1502.9399999999996</v>
      </c>
      <c r="H46" s="5">
        <f t="shared" si="10"/>
        <v>74.087241379310356</v>
      </c>
      <c r="I46" s="5">
        <f t="shared" si="11"/>
        <v>74.087241379310356</v>
      </c>
    </row>
    <row r="47" spans="1:9" s="6" customFormat="1" ht="25.5" x14ac:dyDescent="0.2">
      <c r="A47" s="4" t="s">
        <v>72</v>
      </c>
      <c r="B47" s="7" t="s">
        <v>73</v>
      </c>
      <c r="C47" s="5">
        <v>74036</v>
      </c>
      <c r="D47" s="5">
        <v>74036</v>
      </c>
      <c r="E47" s="5">
        <v>74036</v>
      </c>
      <c r="F47" s="5">
        <v>36536</v>
      </c>
      <c r="G47" s="5">
        <f t="shared" si="9"/>
        <v>-37500</v>
      </c>
      <c r="H47" s="5">
        <f t="shared" si="10"/>
        <v>49.348965368199252</v>
      </c>
      <c r="I47" s="5">
        <f t="shared" si="11"/>
        <v>49.348965368199252</v>
      </c>
    </row>
    <row r="48" spans="1:9" s="22" customFormat="1" ht="38.25" x14ac:dyDescent="0.2">
      <c r="A48" s="18" t="s">
        <v>74</v>
      </c>
      <c r="B48" s="19" t="s">
        <v>75</v>
      </c>
      <c r="C48" s="13">
        <v>1531590</v>
      </c>
      <c r="D48" s="13">
        <v>1431590</v>
      </c>
      <c r="E48" s="13">
        <v>1123040</v>
      </c>
      <c r="F48" s="13">
        <v>805881.49</v>
      </c>
      <c r="G48" s="13">
        <f t="shared" si="9"/>
        <v>-317158.51</v>
      </c>
      <c r="H48" s="13">
        <f t="shared" si="10"/>
        <v>71.758930225103285</v>
      </c>
      <c r="I48" s="13">
        <f t="shared" si="11"/>
        <v>56.292757702973617</v>
      </c>
    </row>
    <row r="49" spans="1:9" s="22" customFormat="1" ht="25.5" x14ac:dyDescent="0.2">
      <c r="A49" s="18" t="s">
        <v>76</v>
      </c>
      <c r="B49" s="19" t="s">
        <v>77</v>
      </c>
      <c r="C49" s="13">
        <v>190527</v>
      </c>
      <c r="D49" s="13">
        <v>790527</v>
      </c>
      <c r="E49" s="13">
        <v>640527</v>
      </c>
      <c r="F49" s="13">
        <v>261677</v>
      </c>
      <c r="G49" s="13">
        <f t="shared" si="9"/>
        <v>-378850</v>
      </c>
      <c r="H49" s="13">
        <f t="shared" si="10"/>
        <v>40.853391035818944</v>
      </c>
      <c r="I49" s="13">
        <f t="shared" si="11"/>
        <v>33.101589193031991</v>
      </c>
    </row>
    <row r="50" spans="1:9" s="20" customFormat="1" ht="18" customHeight="1" x14ac:dyDescent="0.2">
      <c r="A50" s="23" t="s">
        <v>78</v>
      </c>
      <c r="B50" s="24" t="s">
        <v>79</v>
      </c>
      <c r="C50" s="14">
        <v>3661632</v>
      </c>
      <c r="D50" s="14">
        <v>4030947</v>
      </c>
      <c r="E50" s="14">
        <v>2736852</v>
      </c>
      <c r="F50" s="14">
        <v>2537279.4500000002</v>
      </c>
      <c r="G50" s="14">
        <f>G51+G52</f>
        <v>-199572.55000000005</v>
      </c>
      <c r="H50" s="14">
        <f>F50/E50*100</f>
        <v>92.707952421248933</v>
      </c>
      <c r="I50" s="14">
        <f>F50/D50*100</f>
        <v>62.944996547957601</v>
      </c>
    </row>
    <row r="51" spans="1:9" s="22" customFormat="1" ht="38.25" x14ac:dyDescent="0.2">
      <c r="A51" s="18" t="s">
        <v>37</v>
      </c>
      <c r="B51" s="19" t="s">
        <v>38</v>
      </c>
      <c r="C51" s="13">
        <v>2030136</v>
      </c>
      <c r="D51" s="13">
        <v>2176536</v>
      </c>
      <c r="E51" s="13">
        <v>1431050</v>
      </c>
      <c r="F51" s="13">
        <v>1244112.03</v>
      </c>
      <c r="G51" s="13">
        <f>F51-E51</f>
        <v>-186937.96999999997</v>
      </c>
      <c r="H51" s="13">
        <f>F51/E51*100</f>
        <v>86.937006393906586</v>
      </c>
      <c r="I51" s="13">
        <f>F51/D51*100</f>
        <v>57.160186185755713</v>
      </c>
    </row>
    <row r="52" spans="1:9" s="22" customFormat="1" ht="20.25" customHeight="1" x14ac:dyDescent="0.2">
      <c r="A52" s="18" t="s">
        <v>31</v>
      </c>
      <c r="B52" s="19" t="s">
        <v>32</v>
      </c>
      <c r="C52" s="13">
        <v>1631496</v>
      </c>
      <c r="D52" s="13">
        <v>1854411</v>
      </c>
      <c r="E52" s="13">
        <v>1305802</v>
      </c>
      <c r="F52" s="13">
        <v>1293167.42</v>
      </c>
      <c r="G52" s="13">
        <f>F52-E52</f>
        <v>-12634.580000000075</v>
      </c>
      <c r="H52" s="13">
        <f>F52/E52*100</f>
        <v>99.032427580904297</v>
      </c>
      <c r="I52" s="13">
        <f>F52/D52*100</f>
        <v>69.734671548000946</v>
      </c>
    </row>
    <row r="53" spans="1:9" s="20" customFormat="1" ht="21" customHeight="1" x14ac:dyDescent="0.2">
      <c r="A53" s="25" t="s">
        <v>84</v>
      </c>
      <c r="B53" s="25"/>
      <c r="C53" s="14">
        <f t="shared" ref="C53:F53" si="12">C50+C41+C26+C11</f>
        <v>108735585</v>
      </c>
      <c r="D53" s="14">
        <f t="shared" si="12"/>
        <v>119492613.36999999</v>
      </c>
      <c r="E53" s="14">
        <f t="shared" si="12"/>
        <v>88394086.370000005</v>
      </c>
      <c r="F53" s="14">
        <f t="shared" si="12"/>
        <v>65502328.649999999</v>
      </c>
      <c r="G53" s="14">
        <f>G50+G41+G26+G11</f>
        <v>-22891757.719999999</v>
      </c>
      <c r="H53" s="14">
        <f>F53/E53*100</f>
        <v>74.102614032142739</v>
      </c>
      <c r="I53" s="14">
        <f>F53/D53*100</f>
        <v>54.817052537948015</v>
      </c>
    </row>
    <row r="54" spans="1:9" s="20" customFormat="1" ht="15" x14ac:dyDescent="0.25">
      <c r="B54" s="26" t="s">
        <v>91</v>
      </c>
      <c r="C54" s="27"/>
      <c r="D54" s="27"/>
      <c r="E54" s="27"/>
      <c r="F54" s="27"/>
      <c r="G54" s="27"/>
      <c r="H54" s="28"/>
    </row>
    <row r="55" spans="1:9" s="20" customFormat="1" ht="17.25" customHeight="1" x14ac:dyDescent="0.2">
      <c r="A55" s="23" t="s">
        <v>5</v>
      </c>
      <c r="B55" s="25" t="s">
        <v>6</v>
      </c>
      <c r="C55" s="14">
        <f>C56+C57+C58</f>
        <v>0</v>
      </c>
      <c r="D55" s="14">
        <f t="shared" ref="D55:F55" si="13">D56+D57+D58</f>
        <v>3780257.3899999997</v>
      </c>
      <c r="E55" s="14">
        <f t="shared" si="13"/>
        <v>3780257.3899999997</v>
      </c>
      <c r="F55" s="14">
        <f t="shared" si="13"/>
        <v>3780257.3899999997</v>
      </c>
      <c r="G55" s="14">
        <f>G56+G57+G58</f>
        <v>0</v>
      </c>
      <c r="H55" s="14">
        <f>F55/E55*100</f>
        <v>100</v>
      </c>
      <c r="I55" s="14">
        <f>F55/D55*100</f>
        <v>100</v>
      </c>
    </row>
    <row r="56" spans="1:9" s="20" customFormat="1" ht="63.75" x14ac:dyDescent="0.2">
      <c r="A56" s="18" t="s">
        <v>7</v>
      </c>
      <c r="B56" s="19" t="s">
        <v>8</v>
      </c>
      <c r="C56" s="13">
        <v>0</v>
      </c>
      <c r="D56" s="13">
        <v>2713353.9</v>
      </c>
      <c r="E56" s="13">
        <v>2713353.9</v>
      </c>
      <c r="F56" s="13">
        <v>2713353.9</v>
      </c>
      <c r="G56" s="13">
        <f>F56-E56</f>
        <v>0</v>
      </c>
      <c r="H56" s="13">
        <f t="shared" ref="H56:H65" si="14">F56/E56*100</f>
        <v>100</v>
      </c>
      <c r="I56" s="13">
        <f t="shared" ref="I56:I65" si="15">F56/D56*100</f>
        <v>100</v>
      </c>
    </row>
    <row r="57" spans="1:9" s="20" customFormat="1" ht="25.5" x14ac:dyDescent="0.2">
      <c r="A57" s="21">
        <v>6013</v>
      </c>
      <c r="B57" s="19" t="s">
        <v>12</v>
      </c>
      <c r="C57" s="13">
        <v>0</v>
      </c>
      <c r="D57" s="13">
        <v>392950</v>
      </c>
      <c r="E57" s="13">
        <v>392950</v>
      </c>
      <c r="F57" s="13">
        <v>392950</v>
      </c>
      <c r="G57" s="13">
        <f>F57-E57</f>
        <v>0</v>
      </c>
      <c r="H57" s="13">
        <f t="shared" si="14"/>
        <v>100</v>
      </c>
      <c r="I57" s="13">
        <f t="shared" si="15"/>
        <v>100</v>
      </c>
    </row>
    <row r="58" spans="1:9" s="20" customFormat="1" ht="25.5" x14ac:dyDescent="0.2">
      <c r="A58" s="18" t="s">
        <v>25</v>
      </c>
      <c r="B58" s="19" t="s">
        <v>26</v>
      </c>
      <c r="C58" s="13">
        <v>0</v>
      </c>
      <c r="D58" s="13">
        <v>673953.49</v>
      </c>
      <c r="E58" s="13">
        <v>673953.49</v>
      </c>
      <c r="F58" s="13">
        <v>673953.49</v>
      </c>
      <c r="G58" s="13">
        <f t="shared" ref="G58:G65" si="16">F58-E58</f>
        <v>0</v>
      </c>
      <c r="H58" s="13">
        <f t="shared" si="14"/>
        <v>100</v>
      </c>
      <c r="I58" s="13">
        <f t="shared" si="15"/>
        <v>100</v>
      </c>
    </row>
    <row r="59" spans="1:9" s="20" customFormat="1" ht="16.5" customHeight="1" x14ac:dyDescent="0.2">
      <c r="A59" s="23" t="s">
        <v>35</v>
      </c>
      <c r="B59" s="25" t="s">
        <v>36</v>
      </c>
      <c r="C59" s="14">
        <f>C60+C61+C62+C63+C64</f>
        <v>2492000</v>
      </c>
      <c r="D59" s="14">
        <f>D60+D61+D62+D63+D64</f>
        <v>3711928.06</v>
      </c>
      <c r="E59" s="14">
        <f t="shared" ref="E59:G59" si="17">E60+E61+E62+E63+E64</f>
        <v>3711928.06</v>
      </c>
      <c r="F59" s="14">
        <f t="shared" si="17"/>
        <v>2804202.7600000002</v>
      </c>
      <c r="G59" s="14">
        <f t="shared" si="17"/>
        <v>-907725.29999999993</v>
      </c>
      <c r="H59" s="14">
        <f t="shared" si="14"/>
        <v>75.545719493281354</v>
      </c>
      <c r="I59" s="14">
        <f t="shared" si="15"/>
        <v>75.545719493281354</v>
      </c>
    </row>
    <row r="60" spans="1:9" s="20" customFormat="1" ht="21" customHeight="1" x14ac:dyDescent="0.2">
      <c r="A60" s="18" t="s">
        <v>39</v>
      </c>
      <c r="B60" s="19" t="s">
        <v>40</v>
      </c>
      <c r="C60" s="13">
        <v>800000</v>
      </c>
      <c r="D60" s="13">
        <v>873423</v>
      </c>
      <c r="E60" s="13">
        <v>873423</v>
      </c>
      <c r="F60" s="13">
        <v>591646.18000000005</v>
      </c>
      <c r="G60" s="13">
        <f t="shared" si="16"/>
        <v>-281776.81999999995</v>
      </c>
      <c r="H60" s="13">
        <f t="shared" si="14"/>
        <v>67.738790940930116</v>
      </c>
      <c r="I60" s="13">
        <f t="shared" si="15"/>
        <v>67.738790940930116</v>
      </c>
    </row>
    <row r="61" spans="1:9" s="20" customFormat="1" ht="38.25" x14ac:dyDescent="0.2">
      <c r="A61" s="18" t="s">
        <v>41</v>
      </c>
      <c r="B61" s="19" t="s">
        <v>42</v>
      </c>
      <c r="C61" s="13">
        <v>1650000</v>
      </c>
      <c r="D61" s="13">
        <v>2625986.06</v>
      </c>
      <c r="E61" s="13">
        <v>2625986.06</v>
      </c>
      <c r="F61" s="13">
        <v>2153195.58</v>
      </c>
      <c r="G61" s="13">
        <f>F61-E61</f>
        <v>-472790.48</v>
      </c>
      <c r="H61" s="13">
        <f t="shared" si="14"/>
        <v>81.995697265811074</v>
      </c>
      <c r="I61" s="13">
        <f t="shared" si="15"/>
        <v>81.995697265811074</v>
      </c>
    </row>
    <row r="62" spans="1:9" s="20" customFormat="1" ht="89.25" x14ac:dyDescent="0.2">
      <c r="A62" s="21">
        <v>1292</v>
      </c>
      <c r="B62" s="19" t="s">
        <v>95</v>
      </c>
      <c r="C62" s="13">
        <v>0</v>
      </c>
      <c r="D62" s="13">
        <v>111158</v>
      </c>
      <c r="E62" s="13">
        <v>111158</v>
      </c>
      <c r="F62" s="13">
        <v>0</v>
      </c>
      <c r="G62" s="13">
        <f>F62-E62</f>
        <v>-111158</v>
      </c>
      <c r="H62" s="13">
        <v>0</v>
      </c>
      <c r="I62" s="13">
        <f t="shared" si="15"/>
        <v>0</v>
      </c>
    </row>
    <row r="63" spans="1:9" s="20" customFormat="1" ht="20.25" customHeight="1" x14ac:dyDescent="0.2">
      <c r="A63" s="18" t="s">
        <v>52</v>
      </c>
      <c r="B63" s="19" t="s">
        <v>53</v>
      </c>
      <c r="C63" s="13">
        <v>0</v>
      </c>
      <c r="D63" s="13">
        <v>59361</v>
      </c>
      <c r="E63" s="13">
        <v>59361</v>
      </c>
      <c r="F63" s="13">
        <v>59361</v>
      </c>
      <c r="G63" s="13">
        <f t="shared" si="16"/>
        <v>0</v>
      </c>
      <c r="H63" s="13">
        <f t="shared" si="14"/>
        <v>100</v>
      </c>
      <c r="I63" s="13">
        <f t="shared" si="15"/>
        <v>100</v>
      </c>
    </row>
    <row r="64" spans="1:9" s="20" customFormat="1" ht="38.25" x14ac:dyDescent="0.2">
      <c r="A64" s="18" t="s">
        <v>54</v>
      </c>
      <c r="B64" s="19" t="s">
        <v>55</v>
      </c>
      <c r="C64" s="13">
        <v>42000</v>
      </c>
      <c r="D64" s="13">
        <v>42000</v>
      </c>
      <c r="E64" s="13">
        <v>42000</v>
      </c>
      <c r="F64" s="13">
        <v>0</v>
      </c>
      <c r="G64" s="13">
        <f t="shared" si="16"/>
        <v>-42000</v>
      </c>
      <c r="H64" s="13">
        <f t="shared" si="14"/>
        <v>0</v>
      </c>
      <c r="I64" s="13">
        <f t="shared" si="15"/>
        <v>0</v>
      </c>
    </row>
    <row r="65" spans="1:9" s="20" customFormat="1" ht="20.25" customHeight="1" x14ac:dyDescent="0.2">
      <c r="A65" s="29" t="s">
        <v>92</v>
      </c>
      <c r="B65" s="29"/>
      <c r="C65" s="15">
        <f>C55+C59</f>
        <v>2492000</v>
      </c>
      <c r="D65" s="15">
        <f>D55+D59</f>
        <v>7492185.4499999993</v>
      </c>
      <c r="E65" s="15">
        <f t="shared" ref="E65:F65" si="18">E55+E59</f>
        <v>7492185.4499999993</v>
      </c>
      <c r="F65" s="15">
        <f t="shared" si="18"/>
        <v>6584460.1500000004</v>
      </c>
      <c r="G65" s="15">
        <f t="shared" si="16"/>
        <v>-907725.29999999888</v>
      </c>
      <c r="H65" s="15">
        <f t="shared" si="14"/>
        <v>87.884372242814692</v>
      </c>
      <c r="I65" s="15">
        <f t="shared" si="15"/>
        <v>87.884372242814692</v>
      </c>
    </row>
    <row r="66" spans="1:9" s="20" customFormat="1" ht="21.75" customHeight="1" x14ac:dyDescent="0.2">
      <c r="A66" s="29"/>
      <c r="B66" s="29" t="s">
        <v>93</v>
      </c>
      <c r="C66" s="15">
        <f>C53+C65</f>
        <v>111227585</v>
      </c>
      <c r="D66" s="15">
        <f>D53+D65</f>
        <v>126984798.81999999</v>
      </c>
      <c r="E66" s="15">
        <f t="shared" ref="E66:F66" si="19">E53+E65</f>
        <v>95886271.820000008</v>
      </c>
      <c r="F66" s="15">
        <f t="shared" si="19"/>
        <v>72086788.799999997</v>
      </c>
      <c r="G66" s="15">
        <f t="shared" ref="G66" si="20">G53+G65</f>
        <v>-23799483.019999996</v>
      </c>
      <c r="H66" s="30" t="s">
        <v>94</v>
      </c>
      <c r="I66" s="30" t="s">
        <v>94</v>
      </c>
    </row>
    <row r="70" spans="1:9" s="16" customFormat="1" ht="15" x14ac:dyDescent="0.25">
      <c r="B70" s="16" t="s">
        <v>96</v>
      </c>
      <c r="F70" s="31" t="s">
        <v>97</v>
      </c>
    </row>
  </sheetData>
  <mergeCells count="3">
    <mergeCell ref="A4:F4"/>
    <mergeCell ref="B5:H5"/>
    <mergeCell ref="C6:F6"/>
  </mergeCells>
  <pageMargins left="0.78740157480314965" right="0.19685039370078741" top="0.39370078740157483" bottom="0.39370078740157483" header="0" footer="0"/>
  <pageSetup paperSize="9" scale="78" fitToHeight="50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AsRock</dc:creator>
  <cp:lastModifiedBy>AsRock</cp:lastModifiedBy>
  <cp:lastPrinted>2024-10-11T10:19:40Z</cp:lastPrinted>
  <dcterms:created xsi:type="dcterms:W3CDTF">2024-10-08T06:52:44Z</dcterms:created>
  <dcterms:modified xsi:type="dcterms:W3CDTF">2024-10-11T10:19:45Z</dcterms:modified>
</cp:coreProperties>
</file>