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Rock\Desktop\Мої документи\Сесія\2025\09\"/>
    </mc:Choice>
  </mc:AlternateContent>
  <bookViews>
    <workbookView xWindow="240" yWindow="-75" windowWidth="2040" windowHeight="1080"/>
  </bookViews>
  <sheets>
    <sheet name="Лист1" sheetId="1" r:id="rId1"/>
  </sheets>
  <definedNames>
    <definedName name="_xlnm.Print_Area" localSheetId="0">Лист1!$A$1:$D$119</definedName>
  </definedNames>
  <calcPr calcId="162913"/>
</workbook>
</file>

<file path=xl/calcChain.xml><?xml version="1.0" encoding="utf-8"?>
<calcChain xmlns="http://schemas.openxmlformats.org/spreadsheetml/2006/main">
  <c r="D26" i="1" l="1"/>
  <c r="D88" i="1" l="1"/>
  <c r="D56" i="1"/>
  <c r="D49" i="1"/>
  <c r="D45" i="1"/>
  <c r="D42" i="1" l="1"/>
  <c r="D43" i="1"/>
  <c r="D65" i="1" l="1"/>
  <c r="D20" i="1" l="1"/>
  <c r="D105" i="1" l="1"/>
  <c r="D40" i="1"/>
  <c r="D114" i="1" l="1"/>
  <c r="D90" i="1"/>
  <c r="D101" i="1" l="1"/>
  <c r="D89" i="1" s="1"/>
  <c r="D25" i="1" l="1"/>
  <c r="D55" i="1" s="1"/>
  <c r="D21" i="1"/>
  <c r="D87" i="1" l="1"/>
  <c r="D29" i="1" l="1"/>
  <c r="D48" i="1" l="1"/>
  <c r="D32" i="1" l="1"/>
  <c r="D31" i="1" s="1"/>
  <c r="D86" i="1" l="1"/>
  <c r="D62" i="1" l="1"/>
  <c r="D113" i="1" s="1"/>
  <c r="D52" i="1" l="1"/>
  <c r="D54" i="1" s="1"/>
  <c r="D17" i="1"/>
  <c r="D112" i="1" l="1"/>
  <c r="D23" i="1"/>
  <c r="D27" i="1"/>
  <c r="D19" i="1"/>
  <c r="D15" i="1"/>
</calcChain>
</file>

<file path=xl/sharedStrings.xml><?xml version="1.0" encoding="utf-8"?>
<sst xmlns="http://schemas.openxmlformats.org/spreadsheetml/2006/main" count="164" uniqueCount="102">
  <si>
    <t>(код бюджету)</t>
  </si>
  <si>
    <t xml:space="preserve">      1. Показники міжбюджетних трансфертів з інших бюджетів</t>
  </si>
  <si>
    <t>(грн)</t>
  </si>
  <si>
    <t>Код Класифікації доходу бюджету/ Код бюджету</t>
  </si>
  <si>
    <t>Найменування трансферту/ Найменування бюджету – надавача міжбюджетного трансферту</t>
  </si>
  <si>
    <t>Усього</t>
  </si>
  <si>
    <t>І. Трансферти до загального фонду бюджету</t>
  </si>
  <si>
    <t>41020100</t>
  </si>
  <si>
    <t>Базова дотація </t>
  </si>
  <si>
    <t>Державний бюджет</t>
  </si>
  <si>
    <t>41033900</t>
  </si>
  <si>
    <t>Освітня субвенція з державного бюджету місцевим бюджетам </t>
  </si>
  <si>
    <t>41053900</t>
  </si>
  <si>
    <t>Інші субвенції з місцевого бюджету</t>
  </si>
  <si>
    <t>Обласний бюджет Миколаївської області</t>
  </si>
  <si>
    <t>ІІ. Трансферти до спеціального фонду бюджету</t>
  </si>
  <si>
    <t>X</t>
  </si>
  <si>
    <t xml:space="preserve">УСЬОГО за розділом І та ІІ, у тому числі: </t>
  </si>
  <si>
    <t>загальний фонд</t>
  </si>
  <si>
    <t>спеціальний фонд</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</si>
  <si>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</si>
  <si>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</si>
  <si>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 xml:space="preserve">Код типової програмної класифікації видатків та кредитування місцевого бюджету </t>
  </si>
  <si>
    <t>Найменування трансферту/ Найменування бюджету – отримувача міжбюджетного трансферту</t>
  </si>
  <si>
    <t>І. Трансферти із загального фонду бюджету</t>
  </si>
  <si>
    <t>3719770</t>
  </si>
  <si>
    <t>9770</t>
  </si>
  <si>
    <t>ІІ. Трансферти із спеціального фонду бюджету</t>
  </si>
  <si>
    <t>Бюджет Новоодеської міської територіальної громади:</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</si>
  <si>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</si>
  <si>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 xml:space="preserve">на забезпечення технічними засобами та виробами медичного призначення для осіб з інвалідністю, що виписуються комунальним некомерційним підприємством „Новоодеський центр первинної медико-санітарної допомоги” </t>
  </si>
  <si>
    <t>1454700000</t>
  </si>
  <si>
    <t xml:space="preserve">на оплату комунальних послуг та енергоносіїв закладів охорони здоров’я, які знаходяться на території Костянтинівської сільської територіальної громади і підпорядковуються комунальному некомерційному підприємству „Новоодеський  центр первинної медико-санітарної допомоги” </t>
  </si>
  <si>
    <t>на фінансування послуг, які надаються комунальною установою „Трудовий архів" Новоодеської міської ради</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</si>
  <si>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</si>
  <si>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 xml:space="preserve">на оплату праці з нарахуваннями медичним працівникам Пунктів здоров'я с.Костянтинівка, с.Новоінгулка КНП „Новоодеський  центр первинної медико-санітарної допомоги” </t>
  </si>
  <si>
    <t xml:space="preserve">                                                                                     </t>
  </si>
  <si>
    <t xml:space="preserve">                                                                                                                                                                                                    </t>
  </si>
  <si>
    <t>(грн.)</t>
  </si>
  <si>
    <t xml:space="preserve">на фінансування заходів з проведення медичних оглядів громадян, які підлягають приписці до призовної дільниці, призовників на строкову військову службу та військову службу за контрактом, які здійснюються КНП „Новоодеська багатопрофільна лікарня” </t>
  </si>
  <si>
    <t>субвенція з обласного бюджету місцевим бюджетам на окремі заходи щодо соціального захисту осіб з інваліднісю (грошова компенсація на бензин, ремонт і технічне обслуговування автомобілів та на транспортне обслуговування, встановлення телефонів особам з інвалідністю І та ІІ групи)</t>
  </si>
  <si>
    <t xml:space="preserve">на  відшкодування аптечним закладам вартості лікарських засобів пільговій категорії населення згідно рецептів лікарів, що виписуються комунальним некомерційним підприємством „Новоодеський  центр первинної медико-санітарної допомоги” </t>
  </si>
  <si>
    <t xml:space="preserve">забезпечення спеціалізованого медичного харчування пільговій категорії населення згідно рецептів, що виписуються комунальним некомерційним підприємством „Новоодеський центр первинної медико-санітарної допомоги” </t>
  </si>
  <si>
    <t>0119770</t>
  </si>
  <si>
    <t>1431420000</t>
  </si>
  <si>
    <t>0119800</t>
  </si>
  <si>
    <t>Субвенція з місцевого бюджету державному бюджету на виконання програм соціально-економічного розвитку регіонів</t>
  </si>
  <si>
    <t>9900000000</t>
  </si>
  <si>
    <r>
      <t>Районний бюджет Миколаївського району</t>
    </r>
    <r>
      <rPr>
        <sz val="10"/>
        <rFont val="Calibri"/>
        <family val="2"/>
        <charset val="204"/>
        <scheme val="minor"/>
      </rPr>
      <t xml:space="preserve"> (на придбання запасних частин, агрегатів та комплектуючих для військової частини А 7355 )</t>
    </r>
  </si>
  <si>
    <r>
      <t>Районний бюджет Миколаївського району</t>
    </r>
    <r>
      <rPr>
        <sz val="10"/>
        <rFont val="Calibri"/>
        <family val="2"/>
        <charset val="204"/>
        <scheme val="minor"/>
      </rPr>
      <t xml:space="preserve"> (для забезпечення окремих видатків виконавчого апарату районної ради, спрямованих на виконання власних та делегованих повноважень передбачених Конституцією та законами України) </t>
    </r>
  </si>
  <si>
    <t>на відшкодування послуг з проведення комплексної психолого-педагогічної оцінки розвитку особи  Комунальною установою "Інклюзивно-ресурсний центр" Новоодеської міської ради</t>
  </si>
  <si>
    <t>0619770</t>
  </si>
  <si>
    <t>на відшкодування аптечним закладам вартості лікарських засобів пільговій категорії населення згідно рецептів лікарів, що виписуються комунальним некомерційним підприємством „Новоодеська багатопрофільна лікарня” та зубопротезування</t>
  </si>
  <si>
    <t>Субвенція з державного бюджету місцевим бюджетам на забезпечення харчуванням учнів початкових класів закладів загальної середньої освіти</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</si>
  <si>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</si>
  <si>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Міжбюджетні трансферти на 2025 рік</t>
  </si>
  <si>
    <t>Начальник фінансового відділу                                                                                              Інна МИЧКО</t>
  </si>
  <si>
    <t>на оплату комунальних послуг та енергоносіїв комунального некомерційного підприємства „Новоодеська багатопрофільна лікарня”</t>
  </si>
  <si>
    <t xml:space="preserve"> на оплату праці з нарахуваннями працівникам амбулаторій ЗПСМ комунального некомерційного підприємства „Новоодеський центр первинної медико-санітарної допомоги”, що розташовані на території Костянтинівської сільської територіальної громади </t>
  </si>
  <si>
    <t xml:space="preserve">субвенція з обласного бюджету місцевим бюджетам для надання одноразової матеріальної допомоги громадянам, які постраждали внаслідок Чорнобильської катастрофи (категорії І), та дітям з інвалідністю, інвалідність яких пов’язана з  Чорнобильською катастрофою        </t>
  </si>
  <si>
    <t xml:space="preserve">субвенція з обласного бюджету місцевим бюджетам для надання матеріальної допомоги сім"ям загиблих та померлих учасників бойових дій на території інших країн, особам з інвалідністю внаслідок війни на території інших країн  </t>
  </si>
  <si>
    <t>субвенція з обласного бюджету місцевим бюджетам для надання матеріальної допомоги сім'ям загиблих та померлих осіб, які брали участь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сім'ям осіб, які загинули або померли внаслідок поранень, каліцтва, контузії чи інших ушкоджень здоров'я, одержаних під час участі у Революції Гідності, та сім'ям працівників структурних підрозділів Миколаївської обласної військової адміністрації, Миколаївської обласної ради, Комунального підприємства "Миколаївська обласна варта", які загинули 29 березня 2022 року внаслідок ракетного обстрілу адміністративної будівлі Миколаївської обласної ради за адресою: м. Миколаїв, вул. Адміральська,22)</t>
  </si>
  <si>
    <t>субвенція з обласного бюджету місцевим бюджетам для надання щомісячної матеріальної допомоги дітям військовослужбовців Збройних Сил України та інших військових формувань, у тому числі добровольчих, які загинули, пропали безвісти або померли внаслідок поранення, контузії чи каліцтва, одержаних при виконанні службових обов’язків на тимчасово окупованій території АР Крим, м. Севастополя, під час здійснення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заходів,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та дітям працівників структурних підрозділів Миколаївської обласної військової адміністрації, Миколаївської обласної ради, Комунального підприємства "Миколаївська обласна варта", які загинули 29 березня 2022 року внаслідок ракетного обстрілу адміністративної будівлі Миколаївської обласної ради за адресою: м. Миколаїв, вул. Адміральська,22.</t>
  </si>
  <si>
    <t xml:space="preserve">субвенція з обласного бюджету місцевим бюджетам на відшкодування витрат на поховання учасників бойових дій та осіб з інвалідністю внаслідок війни    </t>
  </si>
  <si>
    <t>субвенція з обласного бюджету місцевим бюджетам на пільгове  медичне обслуговування громадян, які постраждали внаслідок Чорнобильської катастрофи</t>
  </si>
  <si>
    <t>№ Договору</t>
  </si>
  <si>
    <t>Субвенція з державного бюджету місцевим бюджетам на надання державної підтримки особам з особливими освітніми потребами</t>
  </si>
  <si>
    <t xml:space="preserve">Державний бюджет </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</si>
  <si>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</si>
  <si>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Субвенція з державного бюджету місцевим бюджетам на здійснення доплат педагогічним працівникам закладів загальної середньої освіти</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</si>
  <si>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А3476 для закупівлі будівельних матеріалів</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</si>
  <si>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А4962 для закупівлі (модернізації), відновлення боєздатності, утримання, експлуатації, ремонту безпілотних літальних комплексів</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</si>
  <si>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А4122 на закупівлю квадрокоптерів типу Mavik 3/3T та Autel MAX 4T, розвідувальні безпілотні авіаційні комплекси; тепловізори та прилади нічного бачення</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</si>
  <si>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3039 Національної гвардії України на придбання комплексного тренажера вогневої та спеціальної підготовки підрозділів</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</si>
  <si>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А4007 на закупівлю безпілотних літальних апаратів</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</si>
  <si>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А4638 на закупівлю безпілотних літальних апаратів, типу FPV, засобів радіоелектронної боротьби (РЕБ) та наземних роботизованих комплексів (НРК)</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</si>
  <si>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А7052 на придбання малогабаритних тактичних засобів радіоелектронної розвідки та пеленгації і наземних роботизованих комплексів</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</si>
  <si>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А0693 на придбання дронів, засобів радіоелектронної боротьби, генераторів, зарядних станцій та супутникових систем Starlink</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</si>
  <si>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А0224 на закупівлю розвідувальних безпілотних літальних апаратів, розвідувальних безпілотних літальних комплексів</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</si>
  <si>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А1619 на закупівлю безпілотних літальних апаратів (БПЛА)</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</si>
  <si>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А4885 для закупівлі безпілотних літальних апаратів, комплексів, засобів радіоелектронної боротьби)</t>
  </si>
  <si>
    <t>субвенція з місцевого бюджету державному бюджету відповідно до «Програми Безпечна Костянтинівська територіальна громада на 2021-2025 роки» Головному управлінню Національної поліції в Миколаївській області, на придбання паливно-мастильних матеріалів для двох службових автомобілів поліцейських офіцерів Костянтинівської сільської територіальної громади"</t>
  </si>
  <si>
    <t xml:space="preserve">                                                                 Додаток 5</t>
  </si>
  <si>
    <t xml:space="preserve">                                                                                                                                  сільської територіальної громади на 2025 рік"  </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</si>
  <si>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Миколаївській районній військовій адміністрації</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</si>
  <si>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А1325 (для потреб військової частини А5074 для закупівлі польової автономної кухні)</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</si>
  <si>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А1619 (для закупівлі автомобільної техніки)</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</si>
  <si>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А3316 (для закупівлі комплектуючих до БПЛА)</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</si>
  <si>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А5080 на закупівлю розвідувальних безпілотних літальних апаратів, розвідувальних безпілотних літальних комплексів та закупівлю автомобільної техніки для військових частин</t>
  </si>
  <si>
    <t>на  утримання Сектору містобудування та архітектури Мішково-Погорілівської сільської ради</t>
  </si>
  <si>
    <t>Бюджет Мішково-Погорілівської сільської територіальної громади:</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</si>
  <si>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Управлінню Служби безпеки України в Миколаївській області (для придбання обладнання і предметів довгострокового користування)</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</si>
  <si>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</si>
  <si>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А0222 (на закупівлю безпілотних авіаційних комплексів "Бекфаєр")</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</si>
  <si>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А2062 (для проведення поточного ремонту (придбання та заміна гідравлічного насосу) колісного екскаватора DEVELON DX 210 WA)</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</si>
  <si>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А4051 (для зміцнення матеріально-технічної бази)</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</si>
  <si>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А4350 (для закупівлі матеріально-технічних засобів, а саме комплектуючих до безпілотних авіаційних комплексів)</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</si>
  <si>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оперативно-тактичному угрупованню "Старобільськ" (для потреб військової частини А4979 на придбання БПЛА (FPV-дронів, квадрокоптерів), НРК (назмних роботизованих комплексів), для закупівлі та обслуговування військової техніки)</t>
  </si>
  <si>
    <t xml:space="preserve">                                                                                                                                               "Про внесення змін до бюджету Костянтинівської           </t>
  </si>
  <si>
    <t xml:space="preserve">                                                                                                                              до рішення сесії Костянтинівської сільської ради </t>
  </si>
  <si>
    <t>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</si>
  <si>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 xml:space="preserve">                                                                                від 19.09.2025р. №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</si>
</sst>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0;#,&quot;-&quot;"/>
    <numFmt numFmtId="165" formatCode="#,##0.00_ ;\-#,##0.00\ "/>
  </numFmts>
  <fonts count="13"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11"/>
      <color theme="1"/>
      <name val="Calibri"/>
      <family val="2"/>
      <charset val="204"/>
      <scheme val="minor"/>
    </font>
    <font>
      <sz val="10"/>
      <name val="Times New Roman"/>
      <family val="1"/>
      <charset val="204"/>
    </font>
    <font>
      <sz val="10"/>
      <color theme="1"/>
      <name val="Times New Roman"/>
      <family val="1"/>
      <charset val="204"/>
    </font>
    <font>
      <b/>
      <sz val="12"/>
      <color theme="1"/>
      <name val="Calibri"/>
      <family val="2"/>
      <charset val="204"/>
      <scheme val="minor"/>
    </font>
    <font>
      <sz val="12"/>
      <color theme="1"/>
      <name val="Calibri"/>
      <family val="2"/>
      <charset val="204"/>
      <scheme val="minor"/>
    </font>
    <font>
      <sz val="10"/>
      <color rgb="FFFF0000"/>
      <name val="Calibri"/>
      <family val="2"/>
      <charset val="204"/>
      <scheme val="minor"/>
    </font>
    <font>
      <sz val="12"/>
      <color theme="1"/>
      <name val="Calibri"/>
      <family val="2"/>
      <charset val="204"/>
    </font>
    <font>
      <b/>
      <sz val="10"/>
      <name val="Calibri"/>
      <family val="2"/>
      <charset val="204"/>
      <scheme val="minor"/>
    </font>
    <font>
      <sz val="10"/>
      <name val="Calibri"/>
      <family val="2"/>
      <charset val="204"/>
      <scheme val="minor"/>
    </font>
    <font>
      <b/>
      <sz val="10"/>
      <color theme="1"/>
      <name val="Calibri"/>
      <family val="2"/>
      <charset val="204"/>
    </font>
  </fonts>
  <fills count="6">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rgb="FFCCFFFF"/>
        <bgColor indexed="64"/>
      </patternFill>
    </fill>
    <fill>
      <patternFill patternType="solid">
        <fgColor theme="0"/>
        <bgColor indexed="64"/>
      </patternFill>
    </fill>
  </fills>
  <borders count="8">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40">
    <xf numFmtId="0" fontId="0" fillId="0" borderId="0" xfId="0"/>
    <xf numFmtId="0" fontId="0" fillId="0" borderId="0" xfId="0" applyAlignment="1">
      <alignment horizontal="right"/>
    </xf>
    <xf numFmtId="0" fontId="3" fillId="0" borderId="0" xfId="0" applyFont="1" applyAlignment="1">
      <alignment horizontal="left"/>
    </xf>
    <xf numFmtId="0" fontId="0" fillId="0" borderId="1" xfId="0" applyBorder="1" applyAlignment="1">
      <alignment horizontal="center" vertical="top" wrapText="1"/>
    </xf>
    <xf numFmtId="0" fontId="0" fillId="0" borderId="4" xfId="0" applyBorder="1" applyAlignment="1">
      <alignment horizontal="center" vertical="top" wrapText="1"/>
    </xf>
    <xf numFmtId="0" fontId="0" fillId="0" borderId="3" xfId="0" applyBorder="1" applyAlignment="1">
      <alignment horizontal="center" vertical="top" wrapText="1"/>
    </xf>
    <xf numFmtId="0" fontId="0" fillId="0" borderId="2" xfId="0" applyBorder="1" applyAlignment="1">
      <alignment horizontal="center" vertical="top" wrapText="1"/>
    </xf>
    <xf numFmtId="0" fontId="0" fillId="0" borderId="6" xfId="0" applyBorder="1" applyAlignment="1">
      <alignment horizontal="center" vertical="top" wrapText="1"/>
    </xf>
    <xf numFmtId="0" fontId="0" fillId="0" borderId="5" xfId="0" applyBorder="1" applyAlignment="1">
      <alignment horizontal="center" vertical="top" wrapText="1"/>
    </xf>
    <xf numFmtId="0" fontId="1" fillId="0" borderId="3" xfId="0" applyFont="1" applyBorder="1" applyAlignment="1">
      <alignment horizontal="center" vertical="center"/>
    </xf>
    <xf numFmtId="164" fontId="1" fillId="2" borderId="3" xfId="0" applyNumberFormat="1" applyFont="1" applyFill="1" applyBorder="1" applyAlignment="1">
      <alignment horizontal="center" vertical="center"/>
    </xf>
    <xf numFmtId="164" fontId="0" fillId="0" borderId="3" xfId="0" applyNumberFormat="1" applyBorder="1" applyAlignment="1">
      <alignment horizontal="center" vertical="center"/>
    </xf>
    <xf numFmtId="0" fontId="1" fillId="0" borderId="2" xfId="0" applyFont="1" applyBorder="1" applyAlignment="1">
      <alignment horizontal="center" vertical="center"/>
    </xf>
    <xf numFmtId="0" fontId="0" fillId="0" borderId="2" xfId="0" applyBorder="1" applyAlignment="1">
      <alignment horizontal="center" vertical="center"/>
    </xf>
    <xf numFmtId="164" fontId="1" fillId="2" borderId="6" xfId="0" applyNumberFormat="1" applyFont="1" applyFill="1" applyBorder="1" applyAlignment="1">
      <alignment horizontal="center" vertical="center"/>
    </xf>
    <xf numFmtId="164" fontId="0" fillId="0" borderId="6" xfId="0" applyNumberFormat="1" applyBorder="1" applyAlignment="1">
      <alignment horizontal="center" vertical="center"/>
    </xf>
    <xf numFmtId="0" fontId="1" fillId="0" borderId="2" xfId="0" applyFont="1" applyBorder="1" applyAlignment="1">
      <alignment horizontal="centerContinuous" vertical="center" wrapText="1"/>
    </xf>
    <xf numFmtId="0" fontId="1" fillId="0" borderId="6" xfId="0" applyFont="1" applyBorder="1" applyAlignment="1">
      <alignment horizontal="centerContinuous" vertical="center"/>
    </xf>
    <xf numFmtId="0" fontId="0" fillId="0" borderId="2" xfId="0" applyBorder="1" applyAlignment="1">
      <alignment horizontal="centerContinuous" vertical="center" wrapText="1"/>
    </xf>
    <xf numFmtId="0" fontId="0" fillId="0" borderId="6" xfId="0" applyBorder="1" applyAlignment="1">
      <alignment horizontal="centerContinuous" vertical="center"/>
    </xf>
    <xf numFmtId="164" fontId="1" fillId="3" borderId="3" xfId="0" applyNumberFormat="1" applyFont="1" applyFill="1" applyBorder="1" applyAlignment="1">
      <alignment horizontal="center"/>
    </xf>
    <xf numFmtId="164" fontId="1" fillId="3" borderId="6" xfId="0" applyNumberFormat="1" applyFont="1" applyFill="1" applyBorder="1" applyAlignment="1">
      <alignment horizontal="center"/>
    </xf>
    <xf numFmtId="0" fontId="1" fillId="3" borderId="6" xfId="0" applyFont="1" applyFill="1" applyBorder="1" applyAlignment="1">
      <alignment horizontal="centerContinuous" vertical="center"/>
    </xf>
    <xf numFmtId="0" fontId="1" fillId="3" borderId="2" xfId="0" applyFont="1" applyFill="1" applyBorder="1" applyAlignment="1">
      <alignment horizontal="center"/>
    </xf>
    <xf numFmtId="0" fontId="1" fillId="3" borderId="2" xfId="0" applyFont="1" applyFill="1" applyBorder="1" applyAlignment="1">
      <alignment horizontal="left" vertical="center"/>
    </xf>
    <xf numFmtId="0" fontId="1" fillId="3"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0" borderId="0" xfId="0" applyFont="1" applyAlignment="1">
      <alignment horizontal="right"/>
    </xf>
    <xf numFmtId="0" fontId="5" fillId="0" borderId="0" xfId="0" applyFont="1" applyAlignment="1"/>
    <xf numFmtId="0" fontId="8" fillId="0" borderId="0" xfId="0" applyFont="1"/>
    <xf numFmtId="0" fontId="7" fillId="0" borderId="0" xfId="0" applyFont="1"/>
    <xf numFmtId="0" fontId="4" fillId="0" borderId="0" xfId="0" applyFont="1" applyAlignment="1"/>
    <xf numFmtId="0" fontId="10" fillId="0" borderId="3" xfId="0" applyFont="1" applyBorder="1" applyAlignment="1">
      <alignment horizontal="center" vertical="center"/>
    </xf>
    <xf numFmtId="0" fontId="10" fillId="0" borderId="3" xfId="0" applyFont="1" applyBorder="1" applyAlignment="1">
      <alignment horizontal="centerContinuous" vertical="center" wrapText="1"/>
    </xf>
    <xf numFmtId="164" fontId="10" fillId="4" borderId="3" xfId="0" applyNumberFormat="1" applyFont="1" applyFill="1" applyBorder="1" applyAlignment="1">
      <alignment horizontal="center" vertical="center"/>
    </xf>
    <xf numFmtId="0" fontId="11" fillId="0" borderId="0" xfId="0" applyFont="1"/>
    <xf numFmtId="0" fontId="11" fillId="0" borderId="4" xfId="0" applyFont="1" applyBorder="1" applyAlignment="1">
      <alignment horizontal="center" vertical="center"/>
    </xf>
    <xf numFmtId="0" fontId="10" fillId="0" borderId="4" xfId="0" applyFont="1" applyBorder="1" applyAlignment="1">
      <alignment horizontal="centerContinuous" vertical="center" wrapText="1"/>
    </xf>
    <xf numFmtId="164" fontId="11" fillId="0" borderId="4" xfId="0" applyNumberFormat="1" applyFont="1" applyBorder="1" applyAlignment="1">
      <alignment horizontal="center" vertical="center"/>
    </xf>
    <xf numFmtId="0" fontId="11" fillId="0" borderId="4" xfId="0" applyFont="1" applyBorder="1" applyAlignment="1">
      <alignment horizontal="centerContinuous" vertical="center"/>
    </xf>
    <xf numFmtId="0" fontId="11" fillId="0" borderId="4" xfId="0" applyFont="1" applyBorder="1" applyAlignment="1">
      <alignment horizontal="centerContinuous" vertical="center" wrapText="1"/>
    </xf>
    <xf numFmtId="0" fontId="11" fillId="0" borderId="3" xfId="0" applyFont="1" applyBorder="1" applyAlignment="1">
      <alignment horizontal="center" vertical="center"/>
    </xf>
    <xf numFmtId="0" fontId="11" fillId="5" borderId="4" xfId="0" applyFont="1" applyFill="1" applyBorder="1" applyAlignment="1">
      <alignment horizontal="centerContinuous" vertical="center" wrapText="1"/>
    </xf>
    <xf numFmtId="165" fontId="0" fillId="0" borderId="0" xfId="0" applyNumberFormat="1"/>
    <xf numFmtId="0" fontId="5" fillId="0" borderId="0" xfId="0" applyFont="1" applyAlignment="1">
      <alignment wrapText="1"/>
    </xf>
    <xf numFmtId="0" fontId="11" fillId="0" borderId="1" xfId="0" applyFont="1" applyBorder="1" applyAlignment="1">
      <alignment horizontal="center" vertical="center"/>
    </xf>
    <xf numFmtId="164" fontId="11" fillId="0" borderId="5" xfId="0" applyNumberFormat="1" applyFont="1" applyBorder="1"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centerContinuous" vertical="center" wrapText="1"/>
    </xf>
    <xf numFmtId="0" fontId="11" fillId="0" borderId="5" xfId="0" applyFont="1" applyBorder="1" applyAlignment="1">
      <alignment horizontal="centerContinuous" vertical="center"/>
    </xf>
    <xf numFmtId="164" fontId="10" fillId="2" borderId="6" xfId="0" applyNumberFormat="1" applyFont="1" applyFill="1" applyBorder="1" applyAlignment="1">
      <alignment horizontal="center" vertical="center"/>
    </xf>
    <xf numFmtId="0" fontId="11" fillId="0" borderId="1" xfId="0" applyFont="1" applyBorder="1" applyAlignment="1">
      <alignment horizontal="centerContinuous" vertical="center" wrapText="1"/>
    </xf>
    <xf numFmtId="0" fontId="11" fillId="0" borderId="6" xfId="0" applyFont="1" applyBorder="1" applyAlignment="1">
      <alignment horizontal="centerContinuous" vertical="center"/>
    </xf>
    <xf numFmtId="164" fontId="11" fillId="0" borderId="6"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Continuous" vertical="center" wrapText="1"/>
    </xf>
    <xf numFmtId="0" fontId="10" fillId="0" borderId="6" xfId="0" applyFont="1" applyBorder="1" applyAlignment="1">
      <alignment horizontal="centerContinuous" vertical="center"/>
    </xf>
    <xf numFmtId="49" fontId="1" fillId="0" borderId="3" xfId="0" applyNumberFormat="1" applyFont="1" applyBorder="1" applyAlignment="1">
      <alignment horizontal="center"/>
    </xf>
    <xf numFmtId="0" fontId="1" fillId="0" borderId="3" xfId="0" applyFont="1" applyBorder="1" applyAlignment="1">
      <alignment horizontal="center"/>
    </xf>
    <xf numFmtId="0" fontId="1" fillId="0" borderId="3" xfId="0" applyFont="1" applyBorder="1" applyAlignment="1">
      <alignment horizontal="center" wrapText="1"/>
    </xf>
    <xf numFmtId="49" fontId="0" fillId="0" borderId="3" xfId="0" applyNumberFormat="1" applyFont="1" applyBorder="1" applyAlignment="1">
      <alignment horizontal="center"/>
    </xf>
    <xf numFmtId="0" fontId="0" fillId="0" borderId="3" xfId="0" applyFont="1" applyBorder="1" applyAlignment="1">
      <alignment horizontal="center"/>
    </xf>
    <xf numFmtId="49" fontId="0" fillId="0" borderId="3" xfId="0" applyNumberFormat="1" applyBorder="1" applyAlignment="1">
      <alignment horizontal="center"/>
    </xf>
    <xf numFmtId="0" fontId="0" fillId="0" borderId="3" xfId="0" applyBorder="1" applyAlignment="1">
      <alignment horizontal="center"/>
    </xf>
    <xf numFmtId="0" fontId="11" fillId="5" borderId="3" xfId="0" applyNumberFormat="1" applyFont="1" applyFill="1" applyBorder="1" applyAlignment="1">
      <alignment horizontal="center" wrapText="1"/>
    </xf>
    <xf numFmtId="0" fontId="10" fillId="0" borderId="3" xfId="0" applyFont="1" applyBorder="1" applyAlignment="1">
      <alignment horizontal="center" wrapText="1"/>
    </xf>
    <xf numFmtId="0" fontId="10" fillId="0" borderId="3" xfId="0" applyFont="1" applyBorder="1" applyAlignment="1">
      <alignment horizontal="center" vertical="center" wrapText="1"/>
    </xf>
    <xf numFmtId="0" fontId="11" fillId="5" borderId="3" xfId="0" applyNumberFormat="1" applyFont="1" applyFill="1" applyBorder="1" applyAlignment="1">
      <alignment horizontal="center" vertical="center" wrapText="1"/>
    </xf>
    <xf numFmtId="4" fontId="1" fillId="4" borderId="3" xfId="0" applyNumberFormat="1" applyFont="1" applyFill="1" applyBorder="1" applyAlignment="1">
      <alignment horizontal="center" vertical="center"/>
    </xf>
    <xf numFmtId="4" fontId="11" fillId="5" borderId="3" xfId="0" applyNumberFormat="1" applyFont="1" applyFill="1" applyBorder="1" applyAlignment="1">
      <alignment horizontal="center" vertical="center"/>
    </xf>
    <xf numFmtId="0" fontId="10" fillId="5" borderId="3" xfId="0" applyNumberFormat="1" applyFont="1" applyFill="1" applyBorder="1" applyAlignment="1">
      <alignment horizontal="center" wrapText="1"/>
    </xf>
    <xf numFmtId="4" fontId="10" fillId="5" borderId="3" xfId="0" applyNumberFormat="1" applyFont="1" applyFill="1" applyBorder="1" applyAlignment="1">
      <alignment horizontal="center"/>
    </xf>
    <xf numFmtId="0" fontId="0" fillId="5" borderId="0" xfId="0" applyFill="1"/>
    <xf numFmtId="0" fontId="0" fillId="5" borderId="3" xfId="0" applyFill="1" applyBorder="1" applyAlignment="1">
      <alignment horizontal="center" vertical="center" wrapText="1"/>
    </xf>
    <xf numFmtId="164" fontId="0" fillId="5" borderId="3" xfId="0" applyNumberFormat="1" applyFill="1" applyBorder="1" applyAlignment="1">
      <alignment horizontal="center" vertical="center"/>
    </xf>
    <xf numFmtId="0" fontId="1" fillId="5" borderId="3" xfId="0" applyFont="1" applyFill="1" applyBorder="1" applyAlignment="1">
      <alignment horizontal="center" vertical="center" wrapText="1"/>
    </xf>
    <xf numFmtId="164" fontId="1" fillId="0" borderId="3" xfId="0" applyNumberFormat="1" applyFont="1" applyBorder="1" applyAlignment="1">
      <alignment horizontal="center" vertical="center"/>
    </xf>
    <xf numFmtId="164" fontId="10" fillId="0" borderId="4" xfId="0" applyNumberFormat="1" applyFont="1" applyBorder="1" applyAlignment="1">
      <alignment horizontal="center" vertical="center"/>
    </xf>
    <xf numFmtId="4" fontId="11" fillId="5" borderId="3" xfId="0" applyNumberFormat="1" applyFont="1" applyFill="1" applyBorder="1" applyAlignment="1">
      <alignment horizontal="center"/>
    </xf>
    <xf numFmtId="164" fontId="10" fillId="4" borderId="6" xfId="0" applyNumberFormat="1" applyFont="1" applyFill="1" applyBorder="1" applyAlignment="1">
      <alignment horizontal="center" vertical="center"/>
    </xf>
    <xf numFmtId="0" fontId="11" fillId="0" borderId="2" xfId="0" applyFont="1" applyBorder="1" applyAlignment="1">
      <alignment horizontal="center" vertical="center"/>
    </xf>
    <xf numFmtId="0" fontId="11" fillId="0" borderId="2" xfId="0" applyFont="1" applyBorder="1" applyAlignment="1">
      <alignment horizontal="centerContinuous" vertical="center" wrapText="1"/>
    </xf>
    <xf numFmtId="164" fontId="10" fillId="0" borderId="6" xfId="0" applyNumberFormat="1" applyFont="1" applyBorder="1" applyAlignment="1">
      <alignment horizontal="center" vertical="center"/>
    </xf>
    <xf numFmtId="0" fontId="11" fillId="5" borderId="2" xfId="0" applyFont="1" applyFill="1" applyBorder="1" applyAlignment="1">
      <alignment horizontal="center" vertical="center"/>
    </xf>
    <xf numFmtId="0" fontId="11" fillId="5" borderId="2" xfId="0" applyFont="1" applyFill="1" applyBorder="1" applyAlignment="1">
      <alignment horizontal="centerContinuous" vertical="center" wrapText="1"/>
    </xf>
    <xf numFmtId="0" fontId="11" fillId="5" borderId="6" xfId="0" applyFont="1" applyFill="1" applyBorder="1" applyAlignment="1">
      <alignment horizontal="centerContinuous" vertical="center"/>
    </xf>
    <xf numFmtId="164" fontId="11" fillId="5" borderId="6" xfId="0" applyNumberFormat="1" applyFont="1" applyFill="1" applyBorder="1" applyAlignment="1">
      <alignment horizontal="center" vertical="center"/>
    </xf>
    <xf numFmtId="0" fontId="11" fillId="5" borderId="0" xfId="0" applyFont="1" applyFill="1"/>
    <xf numFmtId="0" fontId="10" fillId="5" borderId="1" xfId="0" applyFont="1" applyFill="1" applyBorder="1" applyAlignment="1">
      <alignment horizontal="center" vertical="center"/>
    </xf>
    <xf numFmtId="0" fontId="10" fillId="5" borderId="1" xfId="0" applyFont="1" applyFill="1" applyBorder="1" applyAlignment="1">
      <alignment horizontal="centerContinuous" vertical="center" wrapText="1"/>
    </xf>
    <xf numFmtId="0" fontId="10" fillId="5" borderId="6" xfId="0" applyFont="1" applyFill="1" applyBorder="1" applyAlignment="1">
      <alignment horizontal="centerContinuous" vertical="center"/>
    </xf>
    <xf numFmtId="164" fontId="10" fillId="5" borderId="6" xfId="0" applyNumberFormat="1" applyFont="1" applyFill="1" applyBorder="1" applyAlignment="1">
      <alignment horizontal="center" vertical="center"/>
    </xf>
    <xf numFmtId="0" fontId="10" fillId="5" borderId="0" xfId="0" applyFont="1" applyFill="1"/>
    <xf numFmtId="0" fontId="11" fillId="5" borderId="1" xfId="0" applyFont="1" applyFill="1" applyBorder="1" applyAlignment="1">
      <alignment horizontal="center" vertical="center"/>
    </xf>
    <xf numFmtId="0" fontId="11" fillId="5" borderId="1" xfId="0" applyFont="1" applyFill="1" applyBorder="1" applyAlignment="1">
      <alignment horizontal="centerContinuous" vertical="center" wrapText="1"/>
    </xf>
    <xf numFmtId="164" fontId="11" fillId="5" borderId="4" xfId="0" applyNumberFormat="1" applyFont="1" applyFill="1" applyBorder="1" applyAlignment="1">
      <alignment horizontal="center" vertical="center"/>
    </xf>
    <xf numFmtId="0" fontId="0" fillId="0" borderId="2" xfId="0" applyBorder="1" applyAlignment="1">
      <alignment horizontal="center"/>
    </xf>
    <xf numFmtId="0" fontId="0" fillId="0" borderId="7" xfId="0" applyBorder="1" applyAlignment="1">
      <alignment horizontal="center"/>
    </xf>
    <xf numFmtId="0" fontId="0" fillId="0" borderId="6" xfId="0" applyBorder="1" applyAlignment="1">
      <alignment horizontal="center"/>
    </xf>
    <xf numFmtId="0" fontId="0" fillId="0" borderId="1" xfId="0" applyBorder="1" applyAlignment="1">
      <alignment horizontal="centerContinuous" vertical="center" wrapText="1"/>
    </xf>
    <xf numFmtId="0" fontId="0" fillId="0" borderId="5" xfId="0" applyBorder="1" applyAlignment="1">
      <alignment horizontal="centerContinuous" vertical="center"/>
    </xf>
    <xf numFmtId="164" fontId="1" fillId="0" borderId="6" xfId="0" applyNumberFormat="1" applyFont="1" applyBorder="1" applyAlignment="1">
      <alignment horizontal="center" vertical="center"/>
    </xf>
    <xf numFmtId="49" fontId="11" fillId="0" borderId="3" xfId="0" applyNumberFormat="1" applyFont="1" applyBorder="1" applyAlignment="1">
      <alignment horizontal="center"/>
    </xf>
    <xf numFmtId="0" fontId="11" fillId="0" borderId="3" xfId="0" applyFont="1" applyBorder="1" applyAlignment="1">
      <alignment horizontal="center"/>
    </xf>
    <xf numFmtId="0" fontId="11" fillId="5" borderId="3" xfId="0" applyNumberFormat="1" applyFont="1" applyFill="1" applyBorder="1" applyAlignment="1">
      <alignment horizontal="center" vertical="top" wrapText="1"/>
    </xf>
    <xf numFmtId="0" fontId="0" fillId="0" borderId="0" xfId="0" applyFont="1"/>
    <xf numFmtId="164" fontId="1" fillId="5" borderId="4" xfId="0" applyNumberFormat="1" applyFont="1" applyFill="1" applyBorder="1" applyAlignment="1">
      <alignment horizontal="center" vertical="center"/>
    </xf>
    <xf numFmtId="165" fontId="10" fillId="5" borderId="3" xfId="0" applyNumberFormat="1" applyFont="1" applyFill="1" applyBorder="1" applyAlignment="1">
      <alignment horizontal="center" vertical="center"/>
    </xf>
    <xf numFmtId="4" fontId="0" fillId="0" borderId="0" xfId="0" applyNumberFormat="1"/>
    <xf numFmtId="0" fontId="11" fillId="0" borderId="3" xfId="0" applyNumberFormat="1" applyFont="1" applyFill="1" applyBorder="1" applyAlignment="1">
      <alignment horizontal="center" wrapText="1"/>
    </xf>
    <xf numFmtId="4" fontId="11" fillId="0" borderId="3" xfId="0" applyNumberFormat="1" applyFont="1" applyFill="1" applyBorder="1" applyAlignment="1">
      <alignment horizontal="center"/>
    </xf>
    <xf numFmtId="4" fontId="8" fillId="5" borderId="3" xfId="0" applyNumberFormat="1" applyFont="1" applyFill="1" applyBorder="1" applyAlignment="1">
      <alignment horizontal="center"/>
    </xf>
    <xf numFmtId="0" fontId="11" fillId="0" borderId="6" xfId="0" applyFont="1" applyBorder="1" applyAlignment="1" applyProtection="1">
      <alignment horizontal="centerContinuous" vertical="center"/>
      <protection locked="0"/>
    </xf>
    <xf numFmtId="164" fontId="11" fillId="0" borderId="3" xfId="0" applyNumberFormat="1" applyFont="1" applyFill="1" applyBorder="1" applyAlignment="1">
      <alignment horizontal="center" vertical="center"/>
    </xf>
    <xf numFmtId="164" fontId="11" fillId="0" borderId="3" xfId="0" applyNumberFormat="1" applyFont="1" applyBorder="1" applyAlignment="1" applyProtection="1">
      <alignment horizontal="center" vertical="center"/>
      <protection locked="0"/>
    </xf>
    <xf numFmtId="164" fontId="8" fillId="0" borderId="3" xfId="0" applyNumberFormat="1" applyFont="1" applyBorder="1" applyAlignment="1">
      <alignment horizontal="center" vertical="center"/>
    </xf>
    <xf numFmtId="0" fontId="9" fillId="0" borderId="0" xfId="0" applyFont="1" applyAlignment="1">
      <alignment horizontal="center"/>
    </xf>
    <xf numFmtId="0" fontId="12" fillId="0" borderId="0" xfId="0" applyFont="1" applyAlignment="1">
      <alignment horizontal="center"/>
    </xf>
    <xf numFmtId="0" fontId="10"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6" xfId="0" applyFont="1" applyBorder="1" applyAlignment="1">
      <alignment horizontal="center" vertical="center" wrapText="1"/>
    </xf>
    <xf numFmtId="0" fontId="0" fillId="0" borderId="2" xfId="0" applyBorder="1" applyAlignment="1">
      <alignment horizontal="center"/>
    </xf>
    <xf numFmtId="0" fontId="0" fillId="0" borderId="7" xfId="0" applyBorder="1" applyAlignment="1">
      <alignment horizontal="center"/>
    </xf>
    <xf numFmtId="0" fontId="0" fillId="0" borderId="6" xfId="0" applyBorder="1" applyAlignment="1">
      <alignment horizontal="center"/>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5" fillId="0" borderId="0" xfId="0" applyFont="1" applyAlignment="1">
      <alignment horizontal="center"/>
    </xf>
    <xf numFmtId="0" fontId="4" fillId="0" borderId="0" xfId="0" applyFont="1" applyAlignment="1">
      <alignment horizontal="center"/>
    </xf>
    <xf numFmtId="0" fontId="0" fillId="0" borderId="0" xfId="0" applyAlignment="1">
      <alignment horizontal="center"/>
    </xf>
    <xf numFmtId="0" fontId="6" fillId="0" borderId="0" xfId="0" applyFont="1" applyAlignment="1">
      <alignment horizontal="center"/>
    </xf>
    <xf numFmtId="0" fontId="7" fillId="0" borderId="0" xfId="0" applyFont="1" applyAlignment="1">
      <alignment horizontal="center"/>
    </xf>
    <xf numFmtId="0" fontId="2" fillId="0" borderId="0" xfId="0" quotePrefix="1" applyFont="1" applyAlignment="1">
      <alignment horizontal="center"/>
    </xf>
    <xf numFmtId="0" fontId="0" fillId="0" borderId="2" xfId="0" applyBorder="1" applyAlignment="1">
      <alignment horizontal="center" vertical="top" wrapText="1"/>
    </xf>
    <xf numFmtId="0" fontId="0" fillId="0" borderId="6" xfId="0" applyBorder="1" applyAlignment="1">
      <alignment horizontal="center" vertical="top" wrapText="1"/>
    </xf>
    <xf numFmtId="0" fontId="0" fillId="0" borderId="1" xfId="0" applyBorder="1" applyAlignment="1">
      <alignment horizontal="center" vertical="top" wrapText="1"/>
    </xf>
    <xf numFmtId="0" fontId="0" fillId="0" borderId="5" xfId="0" applyBorder="1" applyAlignment="1">
      <alignment horizontal="center" vertical="top" wrapText="1"/>
    </xf>
    <xf numFmtId="0" fontId="0" fillId="0" borderId="4" xfId="0" applyBorder="1" applyAlignment="1">
      <alignment horizontal="center"/>
    </xf>
    <xf numFmtId="0" fontId="5" fillId="0" borderId="0" xfId="0" applyFont="1" applyAlignment="1">
      <alignment horizontal="center" wrapText="1"/>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Обычный" xfId="0" builtinId="0"/>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9"/>
  <sheetViews>
    <sheetView tabSelected="1" view="pageBreakPreview" topLeftCell="A43" zoomScaleNormal="100" zoomScaleSheetLayoutView="100" workbookViewId="0">
      <selection activeCell="D27" sqref="D27"/>
    </sheetView>
  </sheetViews>
  <sheetFormatPr defaultRowHeight="12.75" x14ac:dyDescent="0.2"/>
  <cols>
    <col min="1" max="1" width="17.7109375" customWidth="1"/>
    <col min="2" max="2" width="13.5703125" customWidth="1"/>
    <col min="3" max="3" width="89.5703125" customWidth="1"/>
    <col min="4" max="4" width="20.5703125" customWidth="1"/>
    <col min="5" max="5" width="11.28515625" bestFit="1" customWidth="1"/>
  </cols>
  <sheetData>
    <row r="1" spans="1:4" x14ac:dyDescent="0.2">
      <c r="A1" s="28"/>
      <c r="B1" s="28"/>
      <c r="C1" s="126" t="s">
        <v>82</v>
      </c>
      <c r="D1" s="126"/>
    </row>
    <row r="2" spans="1:4" ht="12.75" customHeight="1" x14ac:dyDescent="0.2">
      <c r="B2" s="44"/>
      <c r="C2" s="137" t="s">
        <v>99</v>
      </c>
      <c r="D2" s="137"/>
    </row>
    <row r="3" spans="1:4" ht="13.5" customHeight="1" x14ac:dyDescent="0.2">
      <c r="A3" s="28"/>
      <c r="B3" s="28"/>
      <c r="C3" s="126" t="s">
        <v>98</v>
      </c>
      <c r="D3" s="126"/>
    </row>
    <row r="4" spans="1:4" ht="12.75" customHeight="1" x14ac:dyDescent="0.2">
      <c r="A4" s="31" t="s">
        <v>37</v>
      </c>
      <c r="B4" s="31"/>
      <c r="C4" s="127" t="s">
        <v>83</v>
      </c>
      <c r="D4" s="127"/>
    </row>
    <row r="5" spans="1:4" ht="12.75" customHeight="1" x14ac:dyDescent="0.2">
      <c r="A5" s="31" t="s">
        <v>36</v>
      </c>
      <c r="B5" s="31"/>
      <c r="C5" s="127" t="s">
        <v>101</v>
      </c>
      <c r="D5" s="127"/>
    </row>
    <row r="6" spans="1:4" ht="9" hidden="1" customHeight="1" x14ac:dyDescent="0.2">
      <c r="A6" s="27"/>
      <c r="B6" s="27"/>
      <c r="C6" s="27"/>
      <c r="D6" s="27"/>
    </row>
    <row r="7" spans="1:4" x14ac:dyDescent="0.2">
      <c r="A7" s="27"/>
      <c r="B7" s="27"/>
      <c r="C7" s="27"/>
      <c r="D7" s="27"/>
    </row>
    <row r="8" spans="1:4" ht="23.25" customHeight="1" x14ac:dyDescent="0.25">
      <c r="A8" s="129" t="s">
        <v>55</v>
      </c>
      <c r="B8" s="130"/>
      <c r="C8" s="130"/>
      <c r="D8" s="130"/>
    </row>
    <row r="9" spans="1:4" x14ac:dyDescent="0.2">
      <c r="A9" s="131" t="s">
        <v>31</v>
      </c>
      <c r="B9" s="128"/>
      <c r="C9" s="128"/>
      <c r="D9" s="128"/>
    </row>
    <row r="10" spans="1:4" x14ac:dyDescent="0.2">
      <c r="A10" s="128" t="s">
        <v>0</v>
      </c>
      <c r="B10" s="128"/>
      <c r="C10" s="128"/>
      <c r="D10" s="128"/>
    </row>
    <row r="11" spans="1:4" ht="13.5" customHeight="1" x14ac:dyDescent="0.25">
      <c r="A11" s="2" t="s">
        <v>1</v>
      </c>
      <c r="D11" s="1" t="s">
        <v>38</v>
      </c>
    </row>
    <row r="12" spans="1:4" ht="39.75" customHeight="1" x14ac:dyDescent="0.2">
      <c r="A12" s="6" t="s">
        <v>3</v>
      </c>
      <c r="B12" s="132" t="s">
        <v>4</v>
      </c>
      <c r="C12" s="133"/>
      <c r="D12" s="7" t="s">
        <v>5</v>
      </c>
    </row>
    <row r="13" spans="1:4" x14ac:dyDescent="0.2">
      <c r="A13" s="3">
        <v>1</v>
      </c>
      <c r="B13" s="134">
        <v>2</v>
      </c>
      <c r="C13" s="135"/>
      <c r="D13" s="8">
        <v>3</v>
      </c>
    </row>
    <row r="14" spans="1:4" ht="17.25" customHeight="1" x14ac:dyDescent="0.2">
      <c r="A14" s="136" t="s">
        <v>6</v>
      </c>
      <c r="B14" s="136"/>
      <c r="C14" s="136"/>
      <c r="D14" s="136"/>
    </row>
    <row r="15" spans="1:4" ht="16.5" customHeight="1" x14ac:dyDescent="0.2">
      <c r="A15" s="12" t="s">
        <v>7</v>
      </c>
      <c r="B15" s="16" t="s">
        <v>8</v>
      </c>
      <c r="C15" s="17"/>
      <c r="D15" s="14">
        <f>D16</f>
        <v>23345700</v>
      </c>
    </row>
    <row r="16" spans="1:4" ht="12" customHeight="1" x14ac:dyDescent="0.2">
      <c r="A16" s="13">
        <v>9900000000</v>
      </c>
      <c r="B16" s="18" t="s">
        <v>9</v>
      </c>
      <c r="C16" s="19"/>
      <c r="D16" s="53">
        <v>23345700</v>
      </c>
    </row>
    <row r="17" spans="1:4" s="35" customFormat="1" hidden="1" x14ac:dyDescent="0.2">
      <c r="A17" s="47">
        <v>41033300</v>
      </c>
      <c r="B17" s="124" t="s">
        <v>53</v>
      </c>
      <c r="C17" s="125"/>
      <c r="D17" s="79">
        <f>D18</f>
        <v>0</v>
      </c>
    </row>
    <row r="18" spans="1:4" s="35" customFormat="1" hidden="1" x14ac:dyDescent="0.2">
      <c r="A18" s="80">
        <v>9900000000</v>
      </c>
      <c r="B18" s="81" t="s">
        <v>9</v>
      </c>
      <c r="C18" s="52"/>
      <c r="D18" s="53"/>
    </row>
    <row r="19" spans="1:4" ht="16.5" customHeight="1" x14ac:dyDescent="0.2">
      <c r="A19" s="12" t="s">
        <v>10</v>
      </c>
      <c r="B19" s="16" t="s">
        <v>11</v>
      </c>
      <c r="C19" s="17"/>
      <c r="D19" s="14">
        <f>D20</f>
        <v>33710900</v>
      </c>
    </row>
    <row r="20" spans="1:4" ht="15.75" customHeight="1" x14ac:dyDescent="0.2">
      <c r="A20" s="13">
        <v>9900000000</v>
      </c>
      <c r="B20" s="18" t="s">
        <v>9</v>
      </c>
      <c r="C20" s="19"/>
      <c r="D20" s="15">
        <f>22490900+11220000</f>
        <v>33710900</v>
      </c>
    </row>
    <row r="21" spans="1:4" ht="26.25" customHeight="1" x14ac:dyDescent="0.2">
      <c r="A21" s="12">
        <v>41035400</v>
      </c>
      <c r="B21" s="138" t="s">
        <v>66</v>
      </c>
      <c r="C21" s="139"/>
      <c r="D21" s="101">
        <f>D22</f>
        <v>68900</v>
      </c>
    </row>
    <row r="22" spans="1:4" ht="15.75" customHeight="1" x14ac:dyDescent="0.2">
      <c r="A22" s="13">
        <v>9900000000</v>
      </c>
      <c r="B22" s="99" t="s">
        <v>9</v>
      </c>
      <c r="C22" s="100"/>
      <c r="D22" s="15">
        <v>68900</v>
      </c>
    </row>
    <row r="23" spans="1:4" s="35" customFormat="1" ht="24.75" customHeight="1" x14ac:dyDescent="0.2">
      <c r="A23" s="54">
        <v>41036000</v>
      </c>
      <c r="B23" s="124" t="s">
        <v>68</v>
      </c>
      <c r="C23" s="125"/>
      <c r="D23" s="50">
        <f>D24</f>
        <v>591700</v>
      </c>
    </row>
    <row r="24" spans="1:4" s="35" customFormat="1" x14ac:dyDescent="0.2">
      <c r="A24" s="45">
        <v>9900000000</v>
      </c>
      <c r="B24" s="51" t="s">
        <v>67</v>
      </c>
      <c r="C24" s="52"/>
      <c r="D24" s="53">
        <v>591700</v>
      </c>
    </row>
    <row r="25" spans="1:4" s="35" customFormat="1" ht="25.5" x14ac:dyDescent="0.2">
      <c r="A25" s="54">
        <v>41036300</v>
      </c>
      <c r="B25" s="48" t="s">
        <v>69</v>
      </c>
      <c r="C25" s="49"/>
      <c r="D25" s="82">
        <f>D26</f>
        <v>3767400</v>
      </c>
    </row>
    <row r="26" spans="1:4" s="35" customFormat="1" ht="15" customHeight="1" x14ac:dyDescent="0.2">
      <c r="A26" s="45">
        <v>9900000000</v>
      </c>
      <c r="B26" s="51" t="s">
        <v>9</v>
      </c>
      <c r="C26" s="49"/>
      <c r="D26" s="53">
        <f>1863500+1903900</f>
        <v>3767400</v>
      </c>
    </row>
    <row r="27" spans="1:4" s="35" customFormat="1" ht="25.5" x14ac:dyDescent="0.2">
      <c r="A27" s="47">
        <v>41040200</v>
      </c>
      <c r="B27" s="48" t="s">
        <v>29</v>
      </c>
      <c r="C27" s="49"/>
      <c r="D27" s="50">
        <f>D28</f>
        <v>752600</v>
      </c>
    </row>
    <row r="28" spans="1:4" s="35" customFormat="1" ht="15" customHeight="1" x14ac:dyDescent="0.2">
      <c r="A28" s="45">
        <v>1410000000</v>
      </c>
      <c r="B28" s="51" t="s">
        <v>14</v>
      </c>
      <c r="C28" s="52"/>
      <c r="D28" s="53">
        <v>752600</v>
      </c>
    </row>
    <row r="29" spans="1:4" s="92" customFormat="1" ht="25.5" hidden="1" x14ac:dyDescent="0.2">
      <c r="A29" s="88">
        <v>41051400</v>
      </c>
      <c r="B29" s="89" t="s">
        <v>54</v>
      </c>
      <c r="C29" s="90"/>
      <c r="D29" s="91">
        <f>D30</f>
        <v>0</v>
      </c>
    </row>
    <row r="30" spans="1:4" s="87" customFormat="1" hidden="1" x14ac:dyDescent="0.2">
      <c r="A30" s="93">
        <v>1410000000</v>
      </c>
      <c r="B30" s="94" t="s">
        <v>14</v>
      </c>
      <c r="C30" s="85"/>
      <c r="D30" s="86"/>
    </row>
    <row r="31" spans="1:4" s="35" customFormat="1" ht="16.5" customHeight="1" x14ac:dyDescent="0.2">
      <c r="A31" s="47" t="s">
        <v>12</v>
      </c>
      <c r="B31" s="55" t="s">
        <v>13</v>
      </c>
      <c r="C31" s="56"/>
      <c r="D31" s="50">
        <f>D32</f>
        <v>216985</v>
      </c>
    </row>
    <row r="32" spans="1:4" s="35" customFormat="1" ht="18" customHeight="1" x14ac:dyDescent="0.2">
      <c r="A32" s="45">
        <v>1410000000</v>
      </c>
      <c r="B32" s="51" t="s">
        <v>14</v>
      </c>
      <c r="C32" s="49"/>
      <c r="D32" s="46">
        <f>D33+D34+D35+D36+D37+D38+D39</f>
        <v>216985</v>
      </c>
    </row>
    <row r="33" spans="1:4" s="35" customFormat="1" ht="30" customHeight="1" x14ac:dyDescent="0.2">
      <c r="A33" s="45">
        <v>1410000000</v>
      </c>
      <c r="B33" s="119" t="s">
        <v>63</v>
      </c>
      <c r="C33" s="120"/>
      <c r="D33" s="46">
        <v>4722</v>
      </c>
    </row>
    <row r="34" spans="1:4" s="35" customFormat="1" ht="27.75" customHeight="1" x14ac:dyDescent="0.2">
      <c r="A34" s="45">
        <v>1410000000</v>
      </c>
      <c r="B34" s="119" t="s">
        <v>64</v>
      </c>
      <c r="C34" s="120"/>
      <c r="D34" s="46">
        <v>53800</v>
      </c>
    </row>
    <row r="35" spans="1:4" s="35" customFormat="1" ht="45.75" customHeight="1" x14ac:dyDescent="0.2">
      <c r="A35" s="45">
        <v>1410000000</v>
      </c>
      <c r="B35" s="119" t="s">
        <v>40</v>
      </c>
      <c r="C35" s="120"/>
      <c r="D35" s="46">
        <v>4900</v>
      </c>
    </row>
    <row r="36" spans="1:4" s="35" customFormat="1" ht="32.25" customHeight="1" x14ac:dyDescent="0.2">
      <c r="A36" s="45">
        <v>1410000000</v>
      </c>
      <c r="B36" s="119" t="s">
        <v>60</v>
      </c>
      <c r="C36" s="120"/>
      <c r="D36" s="46">
        <v>14036</v>
      </c>
    </row>
    <row r="37" spans="1:4" s="35" customFormat="1" ht="40.5" customHeight="1" x14ac:dyDescent="0.2">
      <c r="A37" s="45">
        <v>1410000000</v>
      </c>
      <c r="B37" s="119" t="s">
        <v>59</v>
      </c>
      <c r="C37" s="120"/>
      <c r="D37" s="46">
        <v>10527</v>
      </c>
    </row>
    <row r="38" spans="1:4" s="35" customFormat="1" ht="99.75" customHeight="1" x14ac:dyDescent="0.2">
      <c r="A38" s="45">
        <v>1410000000</v>
      </c>
      <c r="B38" s="119" t="s">
        <v>61</v>
      </c>
      <c r="C38" s="120"/>
      <c r="D38" s="46">
        <v>45000</v>
      </c>
    </row>
    <row r="39" spans="1:4" s="35" customFormat="1" ht="130.5" customHeight="1" x14ac:dyDescent="0.2">
      <c r="A39" s="45">
        <v>1410000000</v>
      </c>
      <c r="B39" s="119" t="s">
        <v>62</v>
      </c>
      <c r="C39" s="120"/>
      <c r="D39" s="46">
        <v>84000</v>
      </c>
    </row>
    <row r="40" spans="1:4" s="29" customFormat="1" ht="25.5" customHeight="1" x14ac:dyDescent="0.2">
      <c r="A40" s="32">
        <v>41057700</v>
      </c>
      <c r="B40" s="118" t="s">
        <v>34</v>
      </c>
      <c r="C40" s="118"/>
      <c r="D40" s="34">
        <f>D41</f>
        <v>79056</v>
      </c>
    </row>
    <row r="41" spans="1:4" s="29" customFormat="1" ht="14.25" customHeight="1" x14ac:dyDescent="0.2">
      <c r="A41" s="54"/>
      <c r="B41" s="119" t="s">
        <v>14</v>
      </c>
      <c r="C41" s="120"/>
      <c r="D41" s="113">
        <v>79056</v>
      </c>
    </row>
    <row r="42" spans="1:4" s="29" customFormat="1" ht="39.75" customHeight="1" x14ac:dyDescent="0.2">
      <c r="A42" s="54">
        <v>41059300</v>
      </c>
      <c r="B42" s="124" t="s">
        <v>92</v>
      </c>
      <c r="C42" s="125"/>
      <c r="D42" s="34">
        <f>D43</f>
        <v>153859</v>
      </c>
    </row>
    <row r="43" spans="1:4" s="29" customFormat="1" ht="16.5" customHeight="1" x14ac:dyDescent="0.2">
      <c r="A43" s="45">
        <v>1410000000</v>
      </c>
      <c r="B43" s="51" t="s">
        <v>14</v>
      </c>
      <c r="C43" s="112"/>
      <c r="D43" s="114">
        <f>122859+31000</f>
        <v>153859</v>
      </c>
    </row>
    <row r="44" spans="1:4" x14ac:dyDescent="0.2">
      <c r="A44" s="121" t="s">
        <v>15</v>
      </c>
      <c r="B44" s="122"/>
      <c r="C44" s="122"/>
      <c r="D44" s="123"/>
    </row>
    <row r="45" spans="1:4" ht="16.5" customHeight="1" x14ac:dyDescent="0.2">
      <c r="A45" s="12" t="s">
        <v>10</v>
      </c>
      <c r="B45" s="16" t="s">
        <v>11</v>
      </c>
      <c r="C45" s="17"/>
      <c r="D45" s="14">
        <f>D46</f>
        <v>341600</v>
      </c>
    </row>
    <row r="46" spans="1:4" ht="15" customHeight="1" x14ac:dyDescent="0.2">
      <c r="A46" s="13">
        <v>9900000000</v>
      </c>
      <c r="B46" s="18" t="s">
        <v>9</v>
      </c>
      <c r="C46" s="19"/>
      <c r="D46" s="15">
        <v>341600</v>
      </c>
    </row>
    <row r="47" spans="1:4" hidden="1" x14ac:dyDescent="0.2">
      <c r="A47" s="96"/>
      <c r="B47" s="97"/>
      <c r="C47" s="97"/>
      <c r="D47" s="98"/>
    </row>
    <row r="48" spans="1:4" s="35" customFormat="1" ht="27.75" customHeight="1" x14ac:dyDescent="0.2">
      <c r="A48" s="47">
        <v>41037400</v>
      </c>
      <c r="B48" s="55" t="s">
        <v>100</v>
      </c>
      <c r="C48" s="56"/>
      <c r="D48" s="82">
        <f>D49</f>
        <v>303500</v>
      </c>
    </row>
    <row r="49" spans="1:4" s="35" customFormat="1" ht="15.75" customHeight="1" x14ac:dyDescent="0.2">
      <c r="A49" s="45">
        <v>9900000000</v>
      </c>
      <c r="B49" s="51" t="s">
        <v>9</v>
      </c>
      <c r="C49" s="49"/>
      <c r="D49" s="53">
        <f>210000+93500</f>
        <v>303500</v>
      </c>
    </row>
    <row r="50" spans="1:4" s="87" customFormat="1" x14ac:dyDescent="0.2">
      <c r="A50" s="83"/>
      <c r="B50" s="84"/>
      <c r="C50" s="85"/>
      <c r="D50" s="86"/>
    </row>
    <row r="51" spans="1:4" s="87" customFormat="1" x14ac:dyDescent="0.2">
      <c r="A51" s="83"/>
      <c r="B51" s="84"/>
      <c r="C51" s="85"/>
      <c r="D51" s="86"/>
    </row>
    <row r="52" spans="1:4" x14ac:dyDescent="0.2">
      <c r="A52" s="12" t="s">
        <v>12</v>
      </c>
      <c r="B52" s="16" t="s">
        <v>13</v>
      </c>
      <c r="C52" s="17"/>
      <c r="D52" s="14">
        <f>D53</f>
        <v>0</v>
      </c>
    </row>
    <row r="53" spans="1:4" x14ac:dyDescent="0.2">
      <c r="A53" s="13">
        <v>1410000000</v>
      </c>
      <c r="B53" s="18" t="s">
        <v>14</v>
      </c>
      <c r="C53" s="19"/>
      <c r="D53" s="15">
        <v>0</v>
      </c>
    </row>
    <row r="54" spans="1:4" ht="15.75" customHeight="1" x14ac:dyDescent="0.2">
      <c r="A54" s="23" t="s">
        <v>16</v>
      </c>
      <c r="B54" s="24" t="s">
        <v>17</v>
      </c>
      <c r="C54" s="22"/>
      <c r="D54" s="21">
        <f>D55+D56</f>
        <v>63332200</v>
      </c>
    </row>
    <row r="55" spans="1:4" ht="15" customHeight="1" x14ac:dyDescent="0.2">
      <c r="A55" s="23" t="s">
        <v>16</v>
      </c>
      <c r="B55" s="24" t="s">
        <v>18</v>
      </c>
      <c r="C55" s="22"/>
      <c r="D55" s="21">
        <f>D15+D17+D19+D21+D23+D25+D27+D29+D31+D40+D42</f>
        <v>62687100</v>
      </c>
    </row>
    <row r="56" spans="1:4" ht="12.75" customHeight="1" x14ac:dyDescent="0.2">
      <c r="A56" s="23" t="s">
        <v>16</v>
      </c>
      <c r="B56" s="24" t="s">
        <v>19</v>
      </c>
      <c r="C56" s="22"/>
      <c r="D56" s="21">
        <f>D52+D48+D45</f>
        <v>645100</v>
      </c>
    </row>
    <row r="57" spans="1:4" ht="6.75" customHeight="1" x14ac:dyDescent="0.2">
      <c r="D57" s="43"/>
    </row>
    <row r="58" spans="1:4" ht="17.25" customHeight="1" x14ac:dyDescent="0.25">
      <c r="A58" s="2" t="s">
        <v>20</v>
      </c>
      <c r="D58" s="1" t="s">
        <v>2</v>
      </c>
    </row>
    <row r="59" spans="1:4" ht="91.5" customHeight="1" x14ac:dyDescent="0.2">
      <c r="A59" s="5" t="s">
        <v>21</v>
      </c>
      <c r="B59" s="5" t="s">
        <v>22</v>
      </c>
      <c r="C59" s="5" t="s">
        <v>23</v>
      </c>
      <c r="D59" s="5" t="s">
        <v>5</v>
      </c>
    </row>
    <row r="60" spans="1:4" x14ac:dyDescent="0.2">
      <c r="A60" s="4">
        <v>1</v>
      </c>
      <c r="B60" s="4">
        <v>2</v>
      </c>
      <c r="C60" s="4">
        <v>3</v>
      </c>
      <c r="D60" s="4">
        <v>4</v>
      </c>
    </row>
    <row r="61" spans="1:4" ht="17.25" customHeight="1" x14ac:dyDescent="0.2">
      <c r="A61" s="121" t="s">
        <v>24</v>
      </c>
      <c r="B61" s="122"/>
      <c r="C61" s="122"/>
      <c r="D61" s="123"/>
    </row>
    <row r="62" spans="1:4" hidden="1" x14ac:dyDescent="0.2">
      <c r="A62" s="57" t="s">
        <v>43</v>
      </c>
      <c r="B62" s="58">
        <v>9770</v>
      </c>
      <c r="C62" s="59" t="s">
        <v>13</v>
      </c>
      <c r="D62" s="68">
        <f>D63+D64</f>
        <v>0</v>
      </c>
    </row>
    <row r="63" spans="1:4" ht="25.5" hidden="1" x14ac:dyDescent="0.2">
      <c r="A63" s="60" t="s">
        <v>44</v>
      </c>
      <c r="B63" s="61">
        <v>9770</v>
      </c>
      <c r="C63" s="65" t="s">
        <v>48</v>
      </c>
      <c r="D63" s="69"/>
    </row>
    <row r="64" spans="1:4" ht="38.25" hidden="1" x14ac:dyDescent="0.2">
      <c r="A64" s="60" t="s">
        <v>44</v>
      </c>
      <c r="B64" s="61">
        <v>9770</v>
      </c>
      <c r="C64" s="66" t="s">
        <v>49</v>
      </c>
      <c r="D64" s="69"/>
    </row>
    <row r="65" spans="1:4" ht="27.75" customHeight="1" x14ac:dyDescent="0.2">
      <c r="A65" s="57" t="s">
        <v>45</v>
      </c>
      <c r="B65" s="58">
        <v>9800</v>
      </c>
      <c r="C65" s="59" t="s">
        <v>46</v>
      </c>
      <c r="D65" s="68">
        <f>D66+D67+D68+D69+D70+D71+D78+D79+D72+D73+D74+D75+D76+D77+D80+D81+D82+D83+D84+D85</f>
        <v>6050450</v>
      </c>
    </row>
    <row r="66" spans="1:4" ht="54.75" customHeight="1" x14ac:dyDescent="0.2">
      <c r="A66" s="62" t="s">
        <v>47</v>
      </c>
      <c r="B66" s="63">
        <v>9800</v>
      </c>
      <c r="C66" s="104" t="s">
        <v>81</v>
      </c>
      <c r="D66" s="69">
        <v>150450</v>
      </c>
    </row>
    <row r="67" spans="1:4" ht="38.25" x14ac:dyDescent="0.2">
      <c r="A67" s="62" t="s">
        <v>47</v>
      </c>
      <c r="B67" s="63">
        <v>9800</v>
      </c>
      <c r="C67" s="67" t="s">
        <v>70</v>
      </c>
      <c r="D67" s="69">
        <v>1000000</v>
      </c>
    </row>
    <row r="68" spans="1:4" ht="51" x14ac:dyDescent="0.2">
      <c r="A68" s="62" t="s">
        <v>47</v>
      </c>
      <c r="B68" s="63">
        <v>9800</v>
      </c>
      <c r="C68" s="67" t="s">
        <v>71</v>
      </c>
      <c r="D68" s="69">
        <v>500000</v>
      </c>
    </row>
    <row r="69" spans="1:4" ht="51" x14ac:dyDescent="0.2">
      <c r="A69" s="62" t="s">
        <v>47</v>
      </c>
      <c r="B69" s="63">
        <v>9800</v>
      </c>
      <c r="C69" s="67" t="s">
        <v>78</v>
      </c>
      <c r="D69" s="69">
        <v>500000</v>
      </c>
    </row>
    <row r="70" spans="1:4" ht="51" x14ac:dyDescent="0.2">
      <c r="A70" s="62" t="s">
        <v>47</v>
      </c>
      <c r="B70" s="63">
        <v>9800</v>
      </c>
      <c r="C70" s="67" t="s">
        <v>72</v>
      </c>
      <c r="D70" s="69">
        <v>200000</v>
      </c>
    </row>
    <row r="71" spans="1:4" ht="51" x14ac:dyDescent="0.2">
      <c r="A71" s="62" t="s">
        <v>47</v>
      </c>
      <c r="B71" s="63">
        <v>9800</v>
      </c>
      <c r="C71" s="67" t="s">
        <v>73</v>
      </c>
      <c r="D71" s="78">
        <v>200000</v>
      </c>
    </row>
    <row r="72" spans="1:4" ht="38.25" x14ac:dyDescent="0.2">
      <c r="A72" s="62" t="s">
        <v>47</v>
      </c>
      <c r="B72" s="63">
        <v>9800</v>
      </c>
      <c r="C72" s="67" t="s">
        <v>74</v>
      </c>
      <c r="D72" s="78">
        <v>200000</v>
      </c>
    </row>
    <row r="73" spans="1:4" ht="51" x14ac:dyDescent="0.2">
      <c r="A73" s="62" t="s">
        <v>47</v>
      </c>
      <c r="B73" s="63">
        <v>9800</v>
      </c>
      <c r="C73" s="67" t="s">
        <v>75</v>
      </c>
      <c r="D73" s="78">
        <v>400000</v>
      </c>
    </row>
    <row r="74" spans="1:4" ht="51" x14ac:dyDescent="0.2">
      <c r="A74" s="62" t="s">
        <v>47</v>
      </c>
      <c r="B74" s="63">
        <v>9800</v>
      </c>
      <c r="C74" s="67" t="s">
        <v>76</v>
      </c>
      <c r="D74" s="78">
        <v>200000</v>
      </c>
    </row>
    <row r="75" spans="1:4" ht="51" x14ac:dyDescent="0.2">
      <c r="A75" s="102" t="s">
        <v>47</v>
      </c>
      <c r="B75" s="103">
        <v>9800</v>
      </c>
      <c r="C75" s="67" t="s">
        <v>77</v>
      </c>
      <c r="D75" s="78">
        <v>500000</v>
      </c>
    </row>
    <row r="76" spans="1:4" ht="38.25" x14ac:dyDescent="0.2">
      <c r="A76" s="62" t="s">
        <v>47</v>
      </c>
      <c r="B76" s="63">
        <v>9800</v>
      </c>
      <c r="C76" s="67" t="s">
        <v>79</v>
      </c>
      <c r="D76" s="78">
        <v>750000</v>
      </c>
    </row>
    <row r="77" spans="1:4" ht="51" customHeight="1" x14ac:dyDescent="0.2">
      <c r="A77" s="62" t="s">
        <v>47</v>
      </c>
      <c r="B77" s="63">
        <v>9800</v>
      </c>
      <c r="C77" s="67" t="s">
        <v>80</v>
      </c>
      <c r="D77" s="78">
        <v>300000</v>
      </c>
    </row>
    <row r="78" spans="1:4" s="35" customFormat="1" hidden="1" x14ac:dyDescent="0.2">
      <c r="A78" s="102"/>
      <c r="B78" s="103"/>
      <c r="C78" s="64"/>
      <c r="D78" s="78"/>
    </row>
    <row r="79" spans="1:4" ht="43.5" customHeight="1" x14ac:dyDescent="0.2">
      <c r="A79" s="62" t="s">
        <v>47</v>
      </c>
      <c r="B79" s="63">
        <v>9800</v>
      </c>
      <c r="C79" s="64" t="s">
        <v>84</v>
      </c>
      <c r="D79" s="78">
        <v>950000</v>
      </c>
    </row>
    <row r="80" spans="1:4" ht="42.75" customHeight="1" x14ac:dyDescent="0.2">
      <c r="A80" s="62" t="s">
        <v>47</v>
      </c>
      <c r="B80" s="63">
        <v>9800</v>
      </c>
      <c r="C80" s="109" t="s">
        <v>87</v>
      </c>
      <c r="D80" s="110">
        <v>200000</v>
      </c>
    </row>
    <row r="81" spans="1:5" s="29" customFormat="1" ht="74.25" hidden="1" customHeight="1" x14ac:dyDescent="0.2">
      <c r="A81" s="62" t="s">
        <v>47</v>
      </c>
      <c r="B81" s="63">
        <v>9800</v>
      </c>
      <c r="C81" s="109" t="s">
        <v>87</v>
      </c>
      <c r="D81" s="111"/>
    </row>
    <row r="82" spans="1:5" s="29" customFormat="1" ht="63.75" hidden="1" customHeight="1" x14ac:dyDescent="0.2">
      <c r="A82" s="62" t="s">
        <v>47</v>
      </c>
      <c r="B82" s="63">
        <v>9800</v>
      </c>
      <c r="C82" s="109" t="s">
        <v>87</v>
      </c>
      <c r="D82" s="111"/>
    </row>
    <row r="83" spans="1:5" s="29" customFormat="1" ht="63.75" hidden="1" customHeight="1" x14ac:dyDescent="0.2">
      <c r="A83" s="62" t="s">
        <v>47</v>
      </c>
      <c r="B83" s="63">
        <v>9800</v>
      </c>
      <c r="C83" s="109" t="s">
        <v>94</v>
      </c>
      <c r="D83" s="111"/>
    </row>
    <row r="84" spans="1:5" s="29" customFormat="1" ht="63.75" hidden="1" customHeight="1" x14ac:dyDescent="0.2">
      <c r="A84" s="62" t="s">
        <v>47</v>
      </c>
      <c r="B84" s="63">
        <v>9800</v>
      </c>
      <c r="C84" s="109" t="s">
        <v>95</v>
      </c>
      <c r="D84" s="111"/>
    </row>
    <row r="85" spans="1:5" s="29" customFormat="1" ht="45.75" hidden="1" customHeight="1" x14ac:dyDescent="0.2">
      <c r="A85" s="62" t="s">
        <v>47</v>
      </c>
      <c r="B85" s="63">
        <v>9800</v>
      </c>
      <c r="C85" s="109" t="s">
        <v>96</v>
      </c>
      <c r="D85" s="111"/>
    </row>
    <row r="86" spans="1:5" ht="16.5" customHeight="1" x14ac:dyDescent="0.2">
      <c r="A86" s="57" t="s">
        <v>51</v>
      </c>
      <c r="B86" s="58">
        <v>9770</v>
      </c>
      <c r="C86" s="70" t="s">
        <v>13</v>
      </c>
      <c r="D86" s="71">
        <f>D87</f>
        <v>166144</v>
      </c>
    </row>
    <row r="87" spans="1:5" ht="18.75" customHeight="1" x14ac:dyDescent="0.2">
      <c r="A87" s="36">
        <v>1455000000</v>
      </c>
      <c r="B87" s="39">
        <v>9770</v>
      </c>
      <c r="C87" s="75" t="s">
        <v>28</v>
      </c>
      <c r="D87" s="76">
        <f>D88</f>
        <v>166144</v>
      </c>
      <c r="E87" t="s">
        <v>65</v>
      </c>
    </row>
    <row r="88" spans="1:5" s="72" customFormat="1" ht="30" customHeight="1" x14ac:dyDescent="0.2">
      <c r="A88" s="36">
        <v>1455000000</v>
      </c>
      <c r="B88" s="39">
        <v>9770</v>
      </c>
      <c r="C88" s="73" t="s">
        <v>50</v>
      </c>
      <c r="D88" s="11">
        <f>143227+22917</f>
        <v>166144</v>
      </c>
      <c r="E88" s="72">
        <v>21</v>
      </c>
    </row>
    <row r="89" spans="1:5" s="35" customFormat="1" ht="18.75" customHeight="1" x14ac:dyDescent="0.2">
      <c r="A89" s="32" t="s">
        <v>25</v>
      </c>
      <c r="B89" s="32" t="s">
        <v>26</v>
      </c>
      <c r="C89" s="33" t="s">
        <v>13</v>
      </c>
      <c r="D89" s="107">
        <f>D90+D101</f>
        <v>2735883</v>
      </c>
    </row>
    <row r="90" spans="1:5" s="35" customFormat="1" ht="21" customHeight="1" x14ac:dyDescent="0.2">
      <c r="A90" s="36">
        <v>1455000000</v>
      </c>
      <c r="B90" s="36" t="s">
        <v>26</v>
      </c>
      <c r="C90" s="37" t="s">
        <v>28</v>
      </c>
      <c r="D90" s="77">
        <f>SUM(D91:D100)</f>
        <v>2566533</v>
      </c>
    </row>
    <row r="91" spans="1:5" s="35" customFormat="1" ht="41.25" customHeight="1" x14ac:dyDescent="0.2">
      <c r="A91" s="36">
        <v>1455000000</v>
      </c>
      <c r="B91" s="39">
        <v>9770</v>
      </c>
      <c r="C91" s="40" t="s">
        <v>41</v>
      </c>
      <c r="D91" s="95">
        <v>230000</v>
      </c>
      <c r="E91" s="35">
        <v>13</v>
      </c>
    </row>
    <row r="92" spans="1:5" s="35" customFormat="1" ht="39.75" customHeight="1" x14ac:dyDescent="0.2">
      <c r="A92" s="36">
        <v>1455000000</v>
      </c>
      <c r="B92" s="39">
        <v>9770</v>
      </c>
      <c r="C92" s="40" t="s">
        <v>30</v>
      </c>
      <c r="D92" s="38">
        <v>150000</v>
      </c>
      <c r="E92" s="35">
        <v>18</v>
      </c>
    </row>
    <row r="93" spans="1:5" s="35" customFormat="1" ht="39.75" customHeight="1" x14ac:dyDescent="0.2">
      <c r="A93" s="36">
        <v>1455000000</v>
      </c>
      <c r="B93" s="39">
        <v>9770</v>
      </c>
      <c r="C93" s="40" t="s">
        <v>42</v>
      </c>
      <c r="D93" s="38">
        <v>112000</v>
      </c>
      <c r="E93" s="35">
        <v>14</v>
      </c>
    </row>
    <row r="94" spans="1:5" s="35" customFormat="1" ht="30.75" customHeight="1" x14ac:dyDescent="0.2">
      <c r="A94" s="36">
        <v>1455000000</v>
      </c>
      <c r="B94" s="41">
        <v>9770</v>
      </c>
      <c r="C94" s="40" t="s">
        <v>35</v>
      </c>
      <c r="D94" s="38">
        <v>543332</v>
      </c>
      <c r="E94" s="35">
        <v>19</v>
      </c>
    </row>
    <row r="95" spans="1:5" s="35" customFormat="1" ht="48.75" customHeight="1" x14ac:dyDescent="0.2">
      <c r="A95" s="36">
        <v>1455000000</v>
      </c>
      <c r="B95" s="39">
        <v>9770</v>
      </c>
      <c r="C95" s="40" t="s">
        <v>32</v>
      </c>
      <c r="D95" s="38">
        <v>139170</v>
      </c>
      <c r="E95" s="35">
        <v>16</v>
      </c>
    </row>
    <row r="96" spans="1:5" s="35" customFormat="1" ht="40.5" customHeight="1" x14ac:dyDescent="0.2">
      <c r="A96" s="36">
        <v>1455000000</v>
      </c>
      <c r="B96" s="39">
        <v>9770</v>
      </c>
      <c r="C96" s="42" t="s">
        <v>58</v>
      </c>
      <c r="D96" s="38">
        <v>394950</v>
      </c>
      <c r="E96" s="35">
        <v>20</v>
      </c>
    </row>
    <row r="97" spans="1:5" s="35" customFormat="1" ht="40.5" customHeight="1" x14ac:dyDescent="0.2">
      <c r="A97" s="36">
        <v>1455000000</v>
      </c>
      <c r="B97" s="39">
        <v>9770</v>
      </c>
      <c r="C97" s="42" t="s">
        <v>39</v>
      </c>
      <c r="D97" s="38">
        <v>247700</v>
      </c>
      <c r="E97" s="35">
        <v>17</v>
      </c>
    </row>
    <row r="98" spans="1:5" s="35" customFormat="1" ht="40.5" customHeight="1" x14ac:dyDescent="0.2">
      <c r="A98" s="36">
        <v>1455000000</v>
      </c>
      <c r="B98" s="39">
        <v>9770</v>
      </c>
      <c r="C98" s="40" t="s">
        <v>52</v>
      </c>
      <c r="D98" s="38">
        <v>187000</v>
      </c>
      <c r="E98" s="35">
        <v>12</v>
      </c>
    </row>
    <row r="99" spans="1:5" s="35" customFormat="1" ht="26.25" customHeight="1" x14ac:dyDescent="0.2">
      <c r="A99" s="36">
        <v>1455000000</v>
      </c>
      <c r="B99" s="39">
        <v>9770</v>
      </c>
      <c r="C99" s="40" t="s">
        <v>57</v>
      </c>
      <c r="D99" s="38">
        <v>500000</v>
      </c>
      <c r="E99" s="35">
        <v>11</v>
      </c>
    </row>
    <row r="100" spans="1:5" s="35" customFormat="1" ht="30" customHeight="1" x14ac:dyDescent="0.2">
      <c r="A100" s="36">
        <v>1455000000</v>
      </c>
      <c r="B100" s="39">
        <v>9770</v>
      </c>
      <c r="C100" s="40" t="s">
        <v>33</v>
      </c>
      <c r="D100" s="38">
        <v>62381</v>
      </c>
      <c r="E100" s="35">
        <v>15</v>
      </c>
    </row>
    <row r="101" spans="1:5" ht="21" customHeight="1" x14ac:dyDescent="0.2">
      <c r="A101" s="36">
        <v>1454200000</v>
      </c>
      <c r="B101" s="36" t="s">
        <v>26</v>
      </c>
      <c r="C101" s="37" t="s">
        <v>90</v>
      </c>
      <c r="D101" s="106">
        <f>D102</f>
        <v>169350</v>
      </c>
    </row>
    <row r="102" spans="1:5" ht="18.75" customHeight="1" x14ac:dyDescent="0.2">
      <c r="A102" s="36">
        <v>1454200000</v>
      </c>
      <c r="B102" s="36">
        <v>9770</v>
      </c>
      <c r="C102" s="73" t="s">
        <v>89</v>
      </c>
      <c r="D102" s="74">
        <v>169350</v>
      </c>
    </row>
    <row r="103" spans="1:5" ht="21" customHeight="1" x14ac:dyDescent="0.2">
      <c r="A103" s="121" t="s">
        <v>27</v>
      </c>
      <c r="B103" s="122"/>
      <c r="C103" s="122"/>
      <c r="D103" s="123"/>
    </row>
    <row r="104" spans="1:5" hidden="1" x14ac:dyDescent="0.2">
      <c r="A104" s="9"/>
      <c r="B104" s="9"/>
      <c r="C104" s="26"/>
      <c r="D104" s="10"/>
    </row>
    <row r="105" spans="1:5" ht="26.25" customHeight="1" x14ac:dyDescent="0.2">
      <c r="A105" s="57" t="s">
        <v>45</v>
      </c>
      <c r="B105" s="58">
        <v>9800</v>
      </c>
      <c r="C105" s="59" t="s">
        <v>46</v>
      </c>
      <c r="D105" s="76">
        <f>D108+D107+D106+D109+D110+D111</f>
        <v>1200000</v>
      </c>
    </row>
    <row r="106" spans="1:5" ht="39.75" customHeight="1" x14ac:dyDescent="0.2">
      <c r="A106" s="62" t="s">
        <v>47</v>
      </c>
      <c r="B106" s="63">
        <v>9800</v>
      </c>
      <c r="C106" s="64" t="s">
        <v>85</v>
      </c>
      <c r="D106" s="78">
        <v>200000</v>
      </c>
      <c r="E106" s="108"/>
    </row>
    <row r="107" spans="1:5" ht="39.75" customHeight="1" x14ac:dyDescent="0.2">
      <c r="A107" s="62" t="s">
        <v>47</v>
      </c>
      <c r="B107" s="63">
        <v>9800</v>
      </c>
      <c r="C107" s="64" t="s">
        <v>86</v>
      </c>
      <c r="D107" s="78">
        <v>500000</v>
      </c>
    </row>
    <row r="108" spans="1:5" ht="51" customHeight="1" x14ac:dyDescent="0.2">
      <c r="A108" s="62" t="s">
        <v>47</v>
      </c>
      <c r="B108" s="63">
        <v>9800</v>
      </c>
      <c r="C108" s="109" t="s">
        <v>88</v>
      </c>
      <c r="D108" s="78">
        <v>200000</v>
      </c>
    </row>
    <row r="109" spans="1:5" s="35" customFormat="1" ht="49.5" customHeight="1" x14ac:dyDescent="0.2">
      <c r="A109" s="102" t="s">
        <v>47</v>
      </c>
      <c r="B109" s="103">
        <v>9800</v>
      </c>
      <c r="C109" s="64" t="s">
        <v>91</v>
      </c>
      <c r="D109" s="78">
        <v>300000</v>
      </c>
    </row>
    <row r="110" spans="1:5" ht="63.75" hidden="1" x14ac:dyDescent="0.2">
      <c r="A110" s="62" t="s">
        <v>47</v>
      </c>
      <c r="B110" s="63">
        <v>9800</v>
      </c>
      <c r="C110" s="109" t="s">
        <v>97</v>
      </c>
      <c r="D110" s="115"/>
    </row>
    <row r="111" spans="1:5" ht="38.25" hidden="1" x14ac:dyDescent="0.2">
      <c r="A111" s="62" t="s">
        <v>47</v>
      </c>
      <c r="B111" s="63">
        <v>9800</v>
      </c>
      <c r="C111" s="109" t="s">
        <v>93</v>
      </c>
      <c r="D111" s="115"/>
    </row>
    <row r="112" spans="1:5" ht="18.75" customHeight="1" x14ac:dyDescent="0.2">
      <c r="A112" s="25" t="s">
        <v>16</v>
      </c>
      <c r="B112" s="25" t="s">
        <v>16</v>
      </c>
      <c r="C112" s="24" t="s">
        <v>17</v>
      </c>
      <c r="D112" s="20">
        <f>D113+D114</f>
        <v>10152477</v>
      </c>
    </row>
    <row r="113" spans="1:4" ht="18.75" customHeight="1" x14ac:dyDescent="0.2">
      <c r="A113" s="25" t="s">
        <v>16</v>
      </c>
      <c r="B113" s="25" t="s">
        <v>16</v>
      </c>
      <c r="C113" s="24" t="s">
        <v>18</v>
      </c>
      <c r="D113" s="20">
        <f>D62+D65+D86+D89</f>
        <v>8952477</v>
      </c>
    </row>
    <row r="114" spans="1:4" ht="20.25" customHeight="1" x14ac:dyDescent="0.2">
      <c r="A114" s="25" t="s">
        <v>16</v>
      </c>
      <c r="B114" s="25" t="s">
        <v>16</v>
      </c>
      <c r="C114" s="24" t="s">
        <v>19</v>
      </c>
      <c r="D114" s="20">
        <f>D105</f>
        <v>1200000</v>
      </c>
    </row>
    <row r="115" spans="1:4" ht="15.75" customHeight="1" x14ac:dyDescent="0.2"/>
    <row r="116" spans="1:4" s="30" customFormat="1" ht="20.25" hidden="1" customHeight="1" x14ac:dyDescent="0.25">
      <c r="B116" s="116"/>
      <c r="C116" s="116"/>
    </row>
    <row r="117" spans="1:4" ht="15.75" hidden="1" x14ac:dyDescent="0.25">
      <c r="B117" s="116"/>
      <c r="C117" s="116"/>
    </row>
    <row r="118" spans="1:4" ht="6" customHeight="1" x14ac:dyDescent="0.25">
      <c r="B118" s="116"/>
      <c r="C118" s="116"/>
    </row>
    <row r="119" spans="1:4" s="105" customFormat="1" ht="42.75" customHeight="1" x14ac:dyDescent="0.2">
      <c r="B119" s="117" t="s">
        <v>56</v>
      </c>
      <c r="C119" s="117"/>
    </row>
  </sheetData>
  <mergeCells count="31">
    <mergeCell ref="B41:C41"/>
    <mergeCell ref="C1:D1"/>
    <mergeCell ref="C3:D3"/>
    <mergeCell ref="C4:D4"/>
    <mergeCell ref="B23:C23"/>
    <mergeCell ref="A10:D10"/>
    <mergeCell ref="A8:D8"/>
    <mergeCell ref="A9:D9"/>
    <mergeCell ref="B12:C12"/>
    <mergeCell ref="B13:C13"/>
    <mergeCell ref="A14:D14"/>
    <mergeCell ref="B17:C17"/>
    <mergeCell ref="C2:D2"/>
    <mergeCell ref="C5:D5"/>
    <mergeCell ref="B21:C21"/>
    <mergeCell ref="B118:C118"/>
    <mergeCell ref="B119:C119"/>
    <mergeCell ref="B40:C40"/>
    <mergeCell ref="B33:C33"/>
    <mergeCell ref="B34:C34"/>
    <mergeCell ref="B35:C35"/>
    <mergeCell ref="B39:C39"/>
    <mergeCell ref="B117:C117"/>
    <mergeCell ref="B36:C36"/>
    <mergeCell ref="B37:C37"/>
    <mergeCell ref="B116:C116"/>
    <mergeCell ref="A44:D44"/>
    <mergeCell ref="A61:D61"/>
    <mergeCell ref="A103:D103"/>
    <mergeCell ref="B38:C38"/>
    <mergeCell ref="B42:C42"/>
  </mergeCells>
  <pageMargins left="0.55118110236220474" right="0.19685039370078741" top="0.39370078740157483" bottom="0.39370078740157483" header="0" footer="0"/>
  <pageSetup paperSize="9" scale="74" fitToHeight="500" orientation="portrait" verticalDpi="0" r:id="rId1"/>
  <rowBreaks count="2" manualBreakCount="2">
    <brk id="43" max="3" man="1"/>
    <brk id="80"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AsRock</cp:lastModifiedBy>
  <cp:lastPrinted>2025-09-08T12:47:07Z</cp:lastPrinted>
  <dcterms:created xsi:type="dcterms:W3CDTF">2021-11-30T08:30:25Z</dcterms:created>
  <dcterms:modified xsi:type="dcterms:W3CDTF">2025-09-22T07:48:52Z</dcterms:modified>
</cp:coreProperties>
</file>