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кретар\ріш. СЕСІЇ\2026\37   18.03.26\Рішення №20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27" i="1"/>
  <c r="G36" i="1"/>
  <c r="G23" i="1"/>
  <c r="H44" i="1" l="1"/>
  <c r="H29" i="1"/>
  <c r="H28" i="1"/>
  <c r="H27" i="1" s="1"/>
  <c r="G27" i="1" l="1"/>
  <c r="G26" i="1" s="1"/>
  <c r="H26" i="1"/>
  <c r="I15" i="1"/>
  <c r="J15" i="1"/>
  <c r="G24" i="1"/>
  <c r="G25" i="1"/>
  <c r="I38" i="1" l="1"/>
  <c r="J38" i="1"/>
  <c r="H38" i="1"/>
  <c r="I46" i="1" l="1"/>
  <c r="J46" i="1"/>
  <c r="G45" i="1" l="1"/>
  <c r="G44" i="1"/>
  <c r="H43" i="1"/>
  <c r="H42" i="1" s="1"/>
  <c r="G39" i="1"/>
  <c r="G40" i="1"/>
  <c r="G41" i="1"/>
  <c r="H37" i="1"/>
  <c r="G37" i="1" s="1"/>
  <c r="G29" i="1"/>
  <c r="G30" i="1"/>
  <c r="G31" i="1"/>
  <c r="G32" i="1"/>
  <c r="G33" i="1"/>
  <c r="G34" i="1"/>
  <c r="G35" i="1"/>
  <c r="G28" i="1"/>
  <c r="G17" i="1"/>
  <c r="G18" i="1"/>
  <c r="G19" i="1"/>
  <c r="G20" i="1"/>
  <c r="G21" i="1"/>
  <c r="G22" i="1"/>
  <c r="G16" i="1"/>
  <c r="G15" i="1"/>
  <c r="G14" i="1" s="1"/>
  <c r="G42" i="1" l="1"/>
  <c r="H14" i="1"/>
  <c r="H46" i="1" s="1"/>
  <c r="G46" i="1" s="1"/>
  <c r="G43" i="1"/>
  <c r="G38" i="1"/>
</calcChain>
</file>

<file path=xl/sharedStrings.xml><?xml version="1.0" encoding="utf-8"?>
<sst xmlns="http://schemas.openxmlformats.org/spreadsheetml/2006/main" count="218" uniqueCount="135">
  <si>
    <t>Додаток 7</t>
  </si>
  <si>
    <t>Розподіл витрат місцевого бюджету на реалізацію місцевих/регіональних програм у 2026 році</t>
  </si>
  <si>
    <t>1454700000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</si>
  <si>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</si>
  <si>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</si>
  <si>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</si>
  <si>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</si>
  <si>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</si>
  <si>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</si>
  <si>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</si>
  <si>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</si>
  <si>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</si>
  <si>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</si>
  <si>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</si>
  <si>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</si>
  <si>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</si>
  <si>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</si>
  <si>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</si>
  <si>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Костянтинiвська сiльська рада</t>
  </si>
  <si>
    <t>0110000</t>
  </si>
  <si>
    <t>0116013</t>
  </si>
  <si>
    <t>6013</t>
  </si>
  <si>
    <t>0620</t>
  </si>
  <si>
    <t>Забезпечення діяльності водопровідно-каналізаційного господарства</t>
  </si>
  <si>
    <t>Програма "Питна вода Костянтинівської сільської ради" на 2022-2026 роки</t>
  </si>
  <si>
    <t>Рішення виконавчого комітету №41 від 26.05.2022р.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</si>
  <si>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</si>
  <si>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</si>
  <si>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</si>
  <si>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Місцева цільова Програма фінансової підтримки комунальних підприємств Костянтинівської сільської ради на 2021-2028 роки</t>
  </si>
  <si>
    <t>Рішення сесії № 2  від 16.04.2021р., зі змінами.</t>
  </si>
  <si>
    <t>0116030</t>
  </si>
  <si>
    <t>6030</t>
  </si>
  <si>
    <t>Організація благоустрою населених пунктів</t>
  </si>
  <si>
    <t>Програма розвитку житлово-комунального господарства та благоустрою Костянтинівської сільської ради на 2025-2027 роки</t>
  </si>
  <si>
    <t>Рішення сесії № 8 від 07.11.2024р.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</si>
  <si>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</si>
  <si>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</si>
  <si>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</si>
  <si>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</si>
  <si>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соціально-економічного розвитку Костянтинівської сільської територіальної громади на 2023-2028 роки</t>
  </si>
  <si>
    <t>Рішення сесії № 3 від 18.11.2022 р., зі змінами.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</si>
  <si>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</si>
  <si>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</si>
  <si>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</si>
  <si>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</si>
  <si>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</si>
  <si>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</si>
  <si>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</si>
  <si>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</si>
  <si>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Цільова програма захисту населення від надзвичайних ситуацій техногенного та природного характеру Костянтинівської сільської ради на 2021-2028 роки</t>
  </si>
  <si>
    <t>Рішення сесії № 10 від 26.02.2021 року, зі змінами.</t>
  </si>
  <si>
    <t>0118130</t>
  </si>
  <si>
    <t>8130</t>
  </si>
  <si>
    <t>Забезпечення діяльності місцевої та добровільної пожежної охорони</t>
  </si>
  <si>
    <t>0600000</t>
  </si>
  <si>
    <t>Відділ освіти, культури, молоді та спорту Костянтинівської сільської ради</t>
  </si>
  <si>
    <t>0610000</t>
  </si>
  <si>
    <t>0611010</t>
  </si>
  <si>
    <t>1010</t>
  </si>
  <si>
    <t>0910</t>
  </si>
  <si>
    <t>Надання дошкільної освіти</t>
  </si>
  <si>
    <t>Комплексна програма розвитку освіти Костянтинівської сільської ради на 2026-2028 роки</t>
  </si>
  <si>
    <t>Рішення сесії № 23 від 12.11.2025 року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</si>
  <si>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</si>
  <si>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</si>
  <si>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</si>
  <si>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</si>
  <si>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</si>
  <si>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</si>
  <si>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</si>
  <si>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</si>
  <si>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</si>
  <si>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</si>
  <si>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</si>
  <si>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</si>
  <si>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</si>
  <si>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</si>
  <si>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</si>
  <si>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Програма розвитку культури по Костянтинівській сільській раді на 2021-2028 роки</t>
  </si>
  <si>
    <t>Рішення сесії № 3 від 08.10.2021 року, зі змінами.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</si>
  <si>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</si>
  <si>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</si>
  <si>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</si>
  <si>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</si>
  <si>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</si>
  <si>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</si>
  <si>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</si>
  <si>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</si>
  <si>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</si>
  <si>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</si>
  <si>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</si>
  <si>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</si>
  <si>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Програма розвитку фізичної культури і спорту Костянтинівської сільської ради на 2021-2028 роки.</t>
  </si>
  <si>
    <t>Рішення сесії № 5 від 08.10.2021 року, зі змінами.</t>
  </si>
  <si>
    <t>0800000</t>
  </si>
  <si>
    <t>Відділ соціального захисту населення та охорони здоров'я Костянтинівської сільської ради</t>
  </si>
  <si>
    <t>0810000</t>
  </si>
  <si>
    <t>Комплексна програма соціального захисту населення "Турбота"  Костянтинівської сільської ради на 2024-2026 роки</t>
  </si>
  <si>
    <t>рішення сесії № 6 від 19.10.2023р.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</si>
  <si>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</si>
  <si>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</si>
  <si>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</si>
  <si>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</si>
  <si>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</si>
  <si>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</si>
  <si>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</si>
  <si>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0813242</t>
  </si>
  <si>
    <t>3242</t>
  </si>
  <si>
    <t>1090</t>
  </si>
  <si>
    <t>Інші заходи у сфері соціального захисту і соціального забезпечення</t>
  </si>
  <si>
    <t>3700000</t>
  </si>
  <si>
    <t>Фінансовий відділ Костянтинівської сільської ради</t>
  </si>
  <si>
    <t>3710000</t>
  </si>
  <si>
    <t>3719770</t>
  </si>
  <si>
    <t>9770</t>
  </si>
  <si>
    <t>0180</t>
  </si>
  <si>
    <t>Інші субвенції з місцевого бюджету</t>
  </si>
  <si>
    <t>Цільова програма забезпечення підготовки та проведення приписки громадян до призовної дільниці та призову громадян Костянтинівської сільської територіальної громади на строкову військову службу та військову службу за контрактом на 2024-2026 роки</t>
  </si>
  <si>
    <t>рішення сесії № 3 від 17.11.2023р.</t>
  </si>
  <si>
    <t>УСЬОГО</t>
  </si>
  <si>
    <t>X</t>
  </si>
  <si>
    <t>Начальник фінансового відділу</t>
  </si>
  <si>
    <t>Інна МИЧКО</t>
  </si>
  <si>
    <t>до рішення сесії Костянтинівської сільської ради</t>
  </si>
  <si>
    <t>"Про бюджет Костянтинівської сільської</t>
  </si>
  <si>
    <t>територіальної громади на 2026 рік"</t>
  </si>
  <si>
    <t>0119800</t>
  </si>
  <si>
    <t>Рішення сесії №3 від 18.11.2022 р., зі змінами.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</si>
  <si>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</si>
  <si>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Безпечна Костянтинівська територіальна громада на 2021-2026 роки</t>
  </si>
  <si>
    <t>Рішення сесії №9 від 26.02.2021 р., зі змінами.</t>
  </si>
  <si>
    <t>0119770</t>
  </si>
  <si>
    <t>0619770</t>
  </si>
  <si>
    <t xml:space="preserve">від 18.03.2026р. №20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</si>
</sst>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0" fontId="4" fillId="0" borderId="0" xfId="0" applyFont="1"/>
    <xf numFmtId="49" fontId="0" fillId="0" borderId="1" xfId="0" applyNumberFormat="1" applyBorder="1" applyAlignment="1">
      <alignment horizontal="center" vertical="center" wrapText="1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D5" sqref="D5"/>
    </sheetView>
  </sheetViews>
  <sheetFormatPr defaultRowHeight="13.8" x14ac:dyDescent="0.3"/>
  <cols>
    <col min="1" max="3" width="12" customWidth="1"/>
    <col min="4" max="4" width="44.6640625" customWidth="1"/>
    <col min="5" max="5" width="46" customWidth="1"/>
    <col min="6" max="6" width="31.109375" customWidth="1"/>
    <col min="7" max="8" width="15.6640625" customWidth="1"/>
    <col min="9" max="9" width="14.33203125" customWidth="1"/>
    <col min="10" max="10" width="12.44140625" customWidth="1"/>
  </cols>
  <sheetData>
    <row r="1" spans="1:10" x14ac:dyDescent="0.3">
      <c r="H1" t="s">
        <v>0</v>
      </c>
    </row>
    <row r="2" spans="1:10" x14ac:dyDescent="0.3">
      <c r="H2" t="s">
        <v>124</v>
      </c>
    </row>
    <row r="3" spans="1:10" x14ac:dyDescent="0.3">
      <c r="H3" t="s">
        <v>125</v>
      </c>
    </row>
    <row r="4" spans="1:10" x14ac:dyDescent="0.3">
      <c r="H4" t="s">
        <v>126</v>
      </c>
    </row>
    <row r="5" spans="1:10" x14ac:dyDescent="0.3">
      <c r="H5" t="s">
        <v>134</v>
      </c>
    </row>
    <row r="7" spans="1:10" ht="15.6" x14ac:dyDescent="0.3">
      <c r="A7" s="21" t="s">
        <v>1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3">
      <c r="E8" s="18" t="s">
        <v>2</v>
      </c>
      <c r="F8" s="19"/>
    </row>
    <row r="9" spans="1:10" x14ac:dyDescent="0.3">
      <c r="A9" s="1"/>
      <c r="E9" s="20" t="s">
        <v>3</v>
      </c>
      <c r="F9" s="20"/>
    </row>
    <row r="10" spans="1:10" x14ac:dyDescent="0.3">
      <c r="J10" s="2" t="s">
        <v>4</v>
      </c>
    </row>
    <row r="11" spans="1:10" x14ac:dyDescent="0.3">
      <c r="A11" s="23" t="s">
        <v>5</v>
      </c>
      <c r="B11" s="23" t="s">
        <v>6</v>
      </c>
      <c r="C11" s="23" t="s">
        <v>7</v>
      </c>
      <c r="D11" s="24" t="s">
        <v>8</v>
      </c>
      <c r="E11" s="24" t="s">
        <v>9</v>
      </c>
      <c r="F11" s="23" t="s">
        <v>10</v>
      </c>
      <c r="G11" s="25" t="s">
        <v>11</v>
      </c>
      <c r="H11" s="24" t="s">
        <v>12</v>
      </c>
      <c r="I11" s="24" t="s">
        <v>13</v>
      </c>
      <c r="J11" s="24"/>
    </row>
    <row r="12" spans="1:10" ht="68.099999999999994" customHeight="1" x14ac:dyDescent="0.3">
      <c r="A12" s="24"/>
      <c r="B12" s="24"/>
      <c r="C12" s="24"/>
      <c r="D12" s="24"/>
      <c r="E12" s="24"/>
      <c r="F12" s="24"/>
      <c r="G12" s="25"/>
      <c r="H12" s="24"/>
      <c r="I12" s="3" t="s">
        <v>14</v>
      </c>
      <c r="J12" s="3" t="s">
        <v>15</v>
      </c>
    </row>
    <row r="13" spans="1:10" x14ac:dyDescent="0.3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4">
        <v>7</v>
      </c>
      <c r="H13" s="3">
        <v>8</v>
      </c>
      <c r="I13" s="5">
        <v>9</v>
      </c>
      <c r="J13" s="5">
        <v>10</v>
      </c>
    </row>
    <row r="14" spans="1:10" ht="15.75" customHeight="1" x14ac:dyDescent="0.3">
      <c r="A14" s="6" t="s">
        <v>16</v>
      </c>
      <c r="B14" s="6" t="s">
        <v>17</v>
      </c>
      <c r="C14" s="6" t="s">
        <v>17</v>
      </c>
      <c r="D14" s="7" t="s">
        <v>18</v>
      </c>
      <c r="E14" s="7" t="s">
        <v>17</v>
      </c>
      <c r="F14" s="7" t="s">
        <v>17</v>
      </c>
      <c r="G14" s="8">
        <f>G15</f>
        <v>16395252</v>
      </c>
      <c r="H14" s="9">
        <f>H15</f>
        <v>16395252</v>
      </c>
      <c r="I14" s="9">
        <v>0</v>
      </c>
      <c r="J14" s="9">
        <v>0</v>
      </c>
    </row>
    <row r="15" spans="1:10" ht="14.25" customHeight="1" x14ac:dyDescent="0.3">
      <c r="A15" s="6" t="s">
        <v>19</v>
      </c>
      <c r="B15" s="6" t="s">
        <v>17</v>
      </c>
      <c r="C15" s="6" t="s">
        <v>17</v>
      </c>
      <c r="D15" s="7" t="s">
        <v>18</v>
      </c>
      <c r="E15" s="7" t="s">
        <v>17</v>
      </c>
      <c r="F15" s="7" t="s">
        <v>17</v>
      </c>
      <c r="G15" s="8">
        <f>H15+I15</f>
        <v>16395252</v>
      </c>
      <c r="H15" s="9">
        <f>H16+H17+H18+H19+H20+H21+H22+H24+H25+H23</f>
        <v>16395252</v>
      </c>
      <c r="I15" s="9">
        <f>I16+I17+I18+I19+I20+I21+I22+I24+I25</f>
        <v>0</v>
      </c>
      <c r="J15" s="9">
        <f>J16+J17+J18+J19+J20+J21+J22+J24+J25</f>
        <v>0</v>
      </c>
    </row>
    <row r="16" spans="1:10" ht="27.6" x14ac:dyDescent="0.3">
      <c r="A16" s="3" t="s">
        <v>20</v>
      </c>
      <c r="B16" s="3" t="s">
        <v>21</v>
      </c>
      <c r="C16" s="3" t="s">
        <v>22</v>
      </c>
      <c r="D16" s="10" t="s">
        <v>23</v>
      </c>
      <c r="E16" s="10" t="s">
        <v>24</v>
      </c>
      <c r="F16" s="10" t="s">
        <v>25</v>
      </c>
      <c r="G16" s="11">
        <f>H16+I16</f>
        <v>380824</v>
      </c>
      <c r="H16" s="12">
        <v>380824</v>
      </c>
      <c r="I16" s="12">
        <v>0</v>
      </c>
      <c r="J16" s="12">
        <v>0</v>
      </c>
    </row>
    <row r="17" spans="1:10" ht="41.4" x14ac:dyDescent="0.3">
      <c r="A17" s="3" t="s">
        <v>26</v>
      </c>
      <c r="B17" s="3" t="s">
        <v>27</v>
      </c>
      <c r="C17" s="3" t="s">
        <v>22</v>
      </c>
      <c r="D17" s="10" t="s">
        <v>28</v>
      </c>
      <c r="E17" s="10" t="s">
        <v>29</v>
      </c>
      <c r="F17" s="10" t="s">
        <v>30</v>
      </c>
      <c r="G17" s="11">
        <f t="shared" ref="G17:G25" si="0">H17+I17</f>
        <v>2471842</v>
      </c>
      <c r="H17" s="12">
        <v>2471842</v>
      </c>
      <c r="I17" s="12">
        <v>0</v>
      </c>
      <c r="J17" s="12">
        <v>0</v>
      </c>
    </row>
    <row r="18" spans="1:10" ht="41.4" x14ac:dyDescent="0.3">
      <c r="A18" s="3" t="s">
        <v>31</v>
      </c>
      <c r="B18" s="3" t="s">
        <v>32</v>
      </c>
      <c r="C18" s="3" t="s">
        <v>22</v>
      </c>
      <c r="D18" s="10" t="s">
        <v>33</v>
      </c>
      <c r="E18" s="10" t="s">
        <v>34</v>
      </c>
      <c r="F18" s="10" t="s">
        <v>35</v>
      </c>
      <c r="G18" s="11">
        <f t="shared" si="0"/>
        <v>750000</v>
      </c>
      <c r="H18" s="12">
        <v>750000</v>
      </c>
      <c r="I18" s="12">
        <v>0</v>
      </c>
      <c r="J18" s="12">
        <v>0</v>
      </c>
    </row>
    <row r="19" spans="1:10" ht="41.4" x14ac:dyDescent="0.3">
      <c r="A19" s="3" t="s">
        <v>36</v>
      </c>
      <c r="B19" s="3" t="s">
        <v>37</v>
      </c>
      <c r="C19" s="3" t="s">
        <v>38</v>
      </c>
      <c r="D19" s="10" t="s">
        <v>39</v>
      </c>
      <c r="E19" s="10" t="s">
        <v>40</v>
      </c>
      <c r="F19" s="10" t="s">
        <v>41</v>
      </c>
      <c r="G19" s="11">
        <f t="shared" si="0"/>
        <v>7500000</v>
      </c>
      <c r="H19" s="12">
        <v>7500000</v>
      </c>
      <c r="I19" s="12">
        <v>0</v>
      </c>
      <c r="J19" s="12">
        <v>0</v>
      </c>
    </row>
    <row r="20" spans="1:10" ht="41.4" x14ac:dyDescent="0.3">
      <c r="A20" s="3" t="s">
        <v>42</v>
      </c>
      <c r="B20" s="3" t="s">
        <v>43</v>
      </c>
      <c r="C20" s="3" t="s">
        <v>44</v>
      </c>
      <c r="D20" s="10" t="s">
        <v>45</v>
      </c>
      <c r="E20" s="10" t="s">
        <v>40</v>
      </c>
      <c r="F20" s="10" t="s">
        <v>41</v>
      </c>
      <c r="G20" s="11">
        <f t="shared" si="0"/>
        <v>15000</v>
      </c>
      <c r="H20" s="12">
        <v>15000</v>
      </c>
      <c r="I20" s="12">
        <v>0</v>
      </c>
      <c r="J20" s="12">
        <v>0</v>
      </c>
    </row>
    <row r="21" spans="1:10" ht="41.4" x14ac:dyDescent="0.3">
      <c r="A21" s="3" t="s">
        <v>46</v>
      </c>
      <c r="B21" s="3" t="s">
        <v>47</v>
      </c>
      <c r="C21" s="3" t="s">
        <v>48</v>
      </c>
      <c r="D21" s="10" t="s">
        <v>49</v>
      </c>
      <c r="E21" s="10" t="s">
        <v>50</v>
      </c>
      <c r="F21" s="10" t="s">
        <v>51</v>
      </c>
      <c r="G21" s="11">
        <f t="shared" si="0"/>
        <v>100000</v>
      </c>
      <c r="H21" s="12">
        <v>100000</v>
      </c>
      <c r="I21" s="12">
        <v>0</v>
      </c>
      <c r="J21" s="12">
        <v>0</v>
      </c>
    </row>
    <row r="22" spans="1:10" ht="41.4" x14ac:dyDescent="0.3">
      <c r="A22" s="3" t="s">
        <v>52</v>
      </c>
      <c r="B22" s="3" t="s">
        <v>53</v>
      </c>
      <c r="C22" s="3" t="s">
        <v>48</v>
      </c>
      <c r="D22" s="10" t="s">
        <v>54</v>
      </c>
      <c r="E22" s="10" t="s">
        <v>40</v>
      </c>
      <c r="F22" s="10" t="s">
        <v>128</v>
      </c>
      <c r="G22" s="11">
        <f t="shared" si="0"/>
        <v>1857586</v>
      </c>
      <c r="H22" s="12">
        <v>1857586</v>
      </c>
      <c r="I22" s="12">
        <v>0</v>
      </c>
      <c r="J22" s="12">
        <v>0</v>
      </c>
    </row>
    <row r="23" spans="1:10" ht="41.4" x14ac:dyDescent="0.3">
      <c r="A23" s="17" t="s">
        <v>132</v>
      </c>
      <c r="B23" s="17" t="s">
        <v>115</v>
      </c>
      <c r="C23" s="17" t="s">
        <v>116</v>
      </c>
      <c r="D23" s="10" t="s">
        <v>117</v>
      </c>
      <c r="E23" s="10" t="s">
        <v>40</v>
      </c>
      <c r="F23" s="10" t="s">
        <v>128</v>
      </c>
      <c r="G23" s="11">
        <f t="shared" si="0"/>
        <v>100000</v>
      </c>
      <c r="H23" s="12">
        <v>100000</v>
      </c>
      <c r="I23" s="12">
        <v>0</v>
      </c>
      <c r="J23" s="12">
        <v>0</v>
      </c>
    </row>
    <row r="24" spans="1:10" ht="42" customHeight="1" x14ac:dyDescent="0.3">
      <c r="A24" s="15" t="s">
        <v>127</v>
      </c>
      <c r="B24" s="3">
        <v>9800</v>
      </c>
      <c r="C24" s="15" t="s">
        <v>116</v>
      </c>
      <c r="D24" s="10" t="s">
        <v>129</v>
      </c>
      <c r="E24" s="10" t="s">
        <v>40</v>
      </c>
      <c r="F24" s="10" t="s">
        <v>128</v>
      </c>
      <c r="G24" s="11">
        <f t="shared" si="0"/>
        <v>2950000</v>
      </c>
      <c r="H24" s="12">
        <v>2950000</v>
      </c>
      <c r="I24" s="12"/>
      <c r="J24" s="12"/>
    </row>
    <row r="25" spans="1:10" ht="38.25" customHeight="1" x14ac:dyDescent="0.3">
      <c r="A25" s="15" t="s">
        <v>127</v>
      </c>
      <c r="B25" s="3">
        <v>9800</v>
      </c>
      <c r="C25" s="15" t="s">
        <v>116</v>
      </c>
      <c r="D25" s="10" t="s">
        <v>129</v>
      </c>
      <c r="E25" s="10" t="s">
        <v>130</v>
      </c>
      <c r="F25" s="10" t="s">
        <v>131</v>
      </c>
      <c r="G25" s="11">
        <f t="shared" si="0"/>
        <v>270000</v>
      </c>
      <c r="H25" s="12">
        <v>270000</v>
      </c>
      <c r="I25" s="12"/>
      <c r="J25" s="12"/>
    </row>
    <row r="26" spans="1:10" ht="30" customHeight="1" x14ac:dyDescent="0.3">
      <c r="A26" s="6" t="s">
        <v>55</v>
      </c>
      <c r="B26" s="6" t="s">
        <v>17</v>
      </c>
      <c r="C26" s="6" t="s">
        <v>17</v>
      </c>
      <c r="D26" s="7" t="s">
        <v>56</v>
      </c>
      <c r="E26" s="7" t="s">
        <v>17</v>
      </c>
      <c r="F26" s="7" t="s">
        <v>17</v>
      </c>
      <c r="G26" s="8">
        <f>G27</f>
        <v>61441725</v>
      </c>
      <c r="H26" s="9">
        <f>H27</f>
        <v>53579725</v>
      </c>
      <c r="I26" s="9">
        <v>7862000</v>
      </c>
      <c r="J26" s="9">
        <v>0</v>
      </c>
    </row>
    <row r="27" spans="1:10" ht="33" customHeight="1" x14ac:dyDescent="0.3">
      <c r="A27" s="6" t="s">
        <v>57</v>
      </c>
      <c r="B27" s="6" t="s">
        <v>17</v>
      </c>
      <c r="C27" s="6" t="s">
        <v>17</v>
      </c>
      <c r="D27" s="7" t="s">
        <v>56</v>
      </c>
      <c r="E27" s="7" t="s">
        <v>17</v>
      </c>
      <c r="F27" s="7" t="s">
        <v>17</v>
      </c>
      <c r="G27" s="8">
        <f>H27+I27</f>
        <v>61441725</v>
      </c>
      <c r="H27" s="9">
        <f>H28+H29+H30+H31+H32+H33+H34+H35+H36</f>
        <v>53579725</v>
      </c>
      <c r="I27" s="9">
        <f>I28+I29+I30+I31+I32+I33+I34+I35+I36</f>
        <v>7862000</v>
      </c>
      <c r="J27" s="9">
        <v>0</v>
      </c>
    </row>
    <row r="28" spans="1:10" ht="28.5" customHeight="1" x14ac:dyDescent="0.3">
      <c r="A28" s="3" t="s">
        <v>58</v>
      </c>
      <c r="B28" s="3" t="s">
        <v>59</v>
      </c>
      <c r="C28" s="3" t="s">
        <v>60</v>
      </c>
      <c r="D28" s="10" t="s">
        <v>61</v>
      </c>
      <c r="E28" s="10" t="s">
        <v>62</v>
      </c>
      <c r="F28" s="10" t="s">
        <v>63</v>
      </c>
      <c r="G28" s="11">
        <f>H28+I28</f>
        <v>22162196</v>
      </c>
      <c r="H28" s="12">
        <f>18742196+1968000</f>
        <v>20710196</v>
      </c>
      <c r="I28" s="12">
        <v>1452000</v>
      </c>
      <c r="J28" s="12">
        <v>0</v>
      </c>
    </row>
    <row r="29" spans="1:10" ht="41.4" x14ac:dyDescent="0.3">
      <c r="A29" s="3" t="s">
        <v>64</v>
      </c>
      <c r="B29" s="3" t="s">
        <v>65</v>
      </c>
      <c r="C29" s="3" t="s">
        <v>66</v>
      </c>
      <c r="D29" s="10" t="s">
        <v>67</v>
      </c>
      <c r="E29" s="10" t="s">
        <v>62</v>
      </c>
      <c r="F29" s="10" t="s">
        <v>63</v>
      </c>
      <c r="G29" s="11">
        <f t="shared" ref="G29:G36" si="1">H29+I29</f>
        <v>30606062</v>
      </c>
      <c r="H29" s="12">
        <f>24130430+65632</f>
        <v>24196062</v>
      </c>
      <c r="I29" s="12">
        <v>6410000</v>
      </c>
      <c r="J29" s="12">
        <v>0</v>
      </c>
    </row>
    <row r="30" spans="1:10" ht="31.5" customHeight="1" x14ac:dyDescent="0.3">
      <c r="A30" s="3" t="s">
        <v>68</v>
      </c>
      <c r="B30" s="3" t="s">
        <v>69</v>
      </c>
      <c r="C30" s="3" t="s">
        <v>70</v>
      </c>
      <c r="D30" s="10" t="s">
        <v>71</v>
      </c>
      <c r="E30" s="10" t="s">
        <v>62</v>
      </c>
      <c r="F30" s="10" t="s">
        <v>63</v>
      </c>
      <c r="G30" s="11">
        <f t="shared" si="1"/>
        <v>4322340</v>
      </c>
      <c r="H30" s="12">
        <v>4322340</v>
      </c>
      <c r="I30" s="12">
        <v>0</v>
      </c>
      <c r="J30" s="12">
        <v>0</v>
      </c>
    </row>
    <row r="31" spans="1:10" ht="33" customHeight="1" x14ac:dyDescent="0.3">
      <c r="A31" s="3" t="s">
        <v>72</v>
      </c>
      <c r="B31" s="3" t="s">
        <v>73</v>
      </c>
      <c r="C31" s="3" t="s">
        <v>70</v>
      </c>
      <c r="D31" s="10" t="s">
        <v>74</v>
      </c>
      <c r="E31" s="10" t="s">
        <v>62</v>
      </c>
      <c r="F31" s="10" t="s">
        <v>63</v>
      </c>
      <c r="G31" s="11">
        <f t="shared" si="1"/>
        <v>5430</v>
      </c>
      <c r="H31" s="12">
        <v>5430</v>
      </c>
      <c r="I31" s="12">
        <v>0</v>
      </c>
      <c r="J31" s="12">
        <v>0</v>
      </c>
    </row>
    <row r="32" spans="1:10" ht="28.5" customHeight="1" x14ac:dyDescent="0.3">
      <c r="A32" s="3" t="s">
        <v>75</v>
      </c>
      <c r="B32" s="3" t="s">
        <v>76</v>
      </c>
      <c r="C32" s="3" t="s">
        <v>77</v>
      </c>
      <c r="D32" s="10" t="s">
        <v>78</v>
      </c>
      <c r="E32" s="10" t="s">
        <v>79</v>
      </c>
      <c r="F32" s="10" t="s">
        <v>80</v>
      </c>
      <c r="G32" s="11">
        <f t="shared" si="1"/>
        <v>893186</v>
      </c>
      <c r="H32" s="12">
        <v>893186</v>
      </c>
      <c r="I32" s="12">
        <v>0</v>
      </c>
      <c r="J32" s="12">
        <v>0</v>
      </c>
    </row>
    <row r="33" spans="1:10" ht="33.75" customHeight="1" x14ac:dyDescent="0.3">
      <c r="A33" s="3" t="s">
        <v>81</v>
      </c>
      <c r="B33" s="3" t="s">
        <v>82</v>
      </c>
      <c r="C33" s="3" t="s">
        <v>83</v>
      </c>
      <c r="D33" s="10" t="s">
        <v>84</v>
      </c>
      <c r="E33" s="10" t="s">
        <v>79</v>
      </c>
      <c r="F33" s="10" t="s">
        <v>80</v>
      </c>
      <c r="G33" s="11">
        <f t="shared" si="1"/>
        <v>3252200</v>
      </c>
      <c r="H33" s="12">
        <v>3252200</v>
      </c>
      <c r="I33" s="12">
        <v>0</v>
      </c>
      <c r="J33" s="12">
        <v>0</v>
      </c>
    </row>
    <row r="34" spans="1:10" ht="33" customHeight="1" x14ac:dyDescent="0.3">
      <c r="A34" s="3" t="s">
        <v>85</v>
      </c>
      <c r="B34" s="3" t="s">
        <v>86</v>
      </c>
      <c r="C34" s="3" t="s">
        <v>87</v>
      </c>
      <c r="D34" s="10" t="s">
        <v>88</v>
      </c>
      <c r="E34" s="10" t="s">
        <v>79</v>
      </c>
      <c r="F34" s="10" t="s">
        <v>80</v>
      </c>
      <c r="G34" s="11">
        <f t="shared" si="1"/>
        <v>50000</v>
      </c>
      <c r="H34" s="12">
        <v>50000</v>
      </c>
      <c r="I34" s="12">
        <v>0</v>
      </c>
      <c r="J34" s="12">
        <v>0</v>
      </c>
    </row>
    <row r="35" spans="1:10" ht="55.2" x14ac:dyDescent="0.3">
      <c r="A35" s="3" t="s">
        <v>89</v>
      </c>
      <c r="B35" s="3" t="s">
        <v>90</v>
      </c>
      <c r="C35" s="3" t="s">
        <v>91</v>
      </c>
      <c r="D35" s="10" t="s">
        <v>92</v>
      </c>
      <c r="E35" s="10" t="s">
        <v>93</v>
      </c>
      <c r="F35" s="10" t="s">
        <v>94</v>
      </c>
      <c r="G35" s="11">
        <f t="shared" si="1"/>
        <v>30000</v>
      </c>
      <c r="H35" s="12">
        <v>30000</v>
      </c>
      <c r="I35" s="12">
        <v>0</v>
      </c>
      <c r="J35" s="12">
        <v>0</v>
      </c>
    </row>
    <row r="36" spans="1:10" ht="27.6" x14ac:dyDescent="0.3">
      <c r="A36" s="17" t="s">
        <v>133</v>
      </c>
      <c r="B36" s="17" t="s">
        <v>115</v>
      </c>
      <c r="C36" s="17" t="s">
        <v>116</v>
      </c>
      <c r="D36" s="10" t="s">
        <v>117</v>
      </c>
      <c r="E36" s="10" t="s">
        <v>62</v>
      </c>
      <c r="F36" s="10" t="s">
        <v>63</v>
      </c>
      <c r="G36" s="11">
        <f t="shared" si="1"/>
        <v>120311</v>
      </c>
      <c r="H36" s="12">
        <v>120311</v>
      </c>
      <c r="I36" s="12">
        <v>0</v>
      </c>
      <c r="J36" s="12">
        <v>0</v>
      </c>
    </row>
    <row r="37" spans="1:10" ht="35.25" customHeight="1" x14ac:dyDescent="0.3">
      <c r="A37" s="6" t="s">
        <v>95</v>
      </c>
      <c r="B37" s="6" t="s">
        <v>17</v>
      </c>
      <c r="C37" s="6" t="s">
        <v>17</v>
      </c>
      <c r="D37" s="7" t="s">
        <v>96</v>
      </c>
      <c r="E37" s="7" t="s">
        <v>17</v>
      </c>
      <c r="F37" s="7" t="s">
        <v>17</v>
      </c>
      <c r="G37" s="8">
        <f>H37+I37</f>
        <v>1160000</v>
      </c>
      <c r="H37" s="9">
        <f>H38</f>
        <v>1160000</v>
      </c>
      <c r="I37" s="9">
        <v>0</v>
      </c>
      <c r="J37" s="9">
        <v>0</v>
      </c>
    </row>
    <row r="38" spans="1:10" ht="34.5" customHeight="1" x14ac:dyDescent="0.3">
      <c r="A38" s="6" t="s">
        <v>97</v>
      </c>
      <c r="B38" s="6" t="s">
        <v>17</v>
      </c>
      <c r="C38" s="6" t="s">
        <v>17</v>
      </c>
      <c r="D38" s="7" t="s">
        <v>96</v>
      </c>
      <c r="E38" s="7" t="s">
        <v>17</v>
      </c>
      <c r="F38" s="7" t="s">
        <v>17</v>
      </c>
      <c r="G38" s="8">
        <f>H38+I38</f>
        <v>1160000</v>
      </c>
      <c r="H38" s="9">
        <f>H39+H40+H41</f>
        <v>1160000</v>
      </c>
      <c r="I38" s="9">
        <f t="shared" ref="I38:J38" si="2">I39+I40+I41</f>
        <v>0</v>
      </c>
      <c r="J38" s="9">
        <f t="shared" si="2"/>
        <v>0</v>
      </c>
    </row>
    <row r="39" spans="1:10" ht="69" x14ac:dyDescent="0.3">
      <c r="A39" s="3" t="s">
        <v>100</v>
      </c>
      <c r="B39" s="3" t="s">
        <v>101</v>
      </c>
      <c r="C39" s="3" t="s">
        <v>59</v>
      </c>
      <c r="D39" s="10" t="s">
        <v>102</v>
      </c>
      <c r="E39" s="10" t="s">
        <v>98</v>
      </c>
      <c r="F39" s="10" t="s">
        <v>99</v>
      </c>
      <c r="G39" s="11">
        <f t="shared" ref="G39:G41" si="3">H39+I39</f>
        <v>350000</v>
      </c>
      <c r="H39" s="12">
        <v>350000</v>
      </c>
      <c r="I39" s="12">
        <v>0</v>
      </c>
      <c r="J39" s="12">
        <v>0</v>
      </c>
    </row>
    <row r="40" spans="1:10" ht="41.4" x14ac:dyDescent="0.3">
      <c r="A40" s="3" t="s">
        <v>103</v>
      </c>
      <c r="B40" s="3" t="s">
        <v>104</v>
      </c>
      <c r="C40" s="3" t="s">
        <v>105</v>
      </c>
      <c r="D40" s="10" t="s">
        <v>106</v>
      </c>
      <c r="E40" s="10" t="s">
        <v>98</v>
      </c>
      <c r="F40" s="10" t="s">
        <v>99</v>
      </c>
      <c r="G40" s="11">
        <f t="shared" si="3"/>
        <v>390000</v>
      </c>
      <c r="H40" s="12">
        <v>390000</v>
      </c>
      <c r="I40" s="12">
        <v>0</v>
      </c>
      <c r="J40" s="12">
        <v>0</v>
      </c>
    </row>
    <row r="41" spans="1:10" ht="41.4" x14ac:dyDescent="0.3">
      <c r="A41" s="3" t="s">
        <v>107</v>
      </c>
      <c r="B41" s="3" t="s">
        <v>108</v>
      </c>
      <c r="C41" s="3" t="s">
        <v>109</v>
      </c>
      <c r="D41" s="10" t="s">
        <v>110</v>
      </c>
      <c r="E41" s="10" t="s">
        <v>98</v>
      </c>
      <c r="F41" s="10" t="s">
        <v>99</v>
      </c>
      <c r="G41" s="11">
        <f t="shared" si="3"/>
        <v>420000</v>
      </c>
      <c r="H41" s="12">
        <v>420000</v>
      </c>
      <c r="I41" s="12">
        <v>0</v>
      </c>
      <c r="J41" s="12">
        <v>0</v>
      </c>
    </row>
    <row r="42" spans="1:10" ht="22.5" customHeight="1" x14ac:dyDescent="0.3">
      <c r="A42" s="6" t="s">
        <v>111</v>
      </c>
      <c r="B42" s="6" t="s">
        <v>17</v>
      </c>
      <c r="C42" s="6" t="s">
        <v>17</v>
      </c>
      <c r="D42" s="7" t="s">
        <v>112</v>
      </c>
      <c r="E42" s="7" t="s">
        <v>17</v>
      </c>
      <c r="F42" s="7" t="s">
        <v>17</v>
      </c>
      <c r="G42" s="8">
        <f>H42</f>
        <v>3663211</v>
      </c>
      <c r="H42" s="9">
        <f>H43</f>
        <v>3663211</v>
      </c>
      <c r="I42" s="9">
        <v>0</v>
      </c>
      <c r="J42" s="9">
        <v>0</v>
      </c>
    </row>
    <row r="43" spans="1:10" ht="27.75" customHeight="1" x14ac:dyDescent="0.3">
      <c r="A43" s="6" t="s">
        <v>113</v>
      </c>
      <c r="B43" s="6" t="s">
        <v>17</v>
      </c>
      <c r="C43" s="6" t="s">
        <v>17</v>
      </c>
      <c r="D43" s="7" t="s">
        <v>112</v>
      </c>
      <c r="E43" s="7" t="s">
        <v>17</v>
      </c>
      <c r="F43" s="7" t="s">
        <v>17</v>
      </c>
      <c r="G43" s="8">
        <f>H43+I43</f>
        <v>3663211</v>
      </c>
      <c r="H43" s="9">
        <f>H44+H45</f>
        <v>3663211</v>
      </c>
      <c r="I43" s="9">
        <v>0</v>
      </c>
      <c r="J43" s="9">
        <v>0</v>
      </c>
    </row>
    <row r="44" spans="1:10" ht="41.4" x14ac:dyDescent="0.3">
      <c r="A44" s="3" t="s">
        <v>114</v>
      </c>
      <c r="B44" s="3" t="s">
        <v>115</v>
      </c>
      <c r="C44" s="3" t="s">
        <v>116</v>
      </c>
      <c r="D44" s="10" t="s">
        <v>117</v>
      </c>
      <c r="E44" s="10" t="s">
        <v>40</v>
      </c>
      <c r="F44" s="10" t="s">
        <v>41</v>
      </c>
      <c r="G44" s="11">
        <f>H44+I44</f>
        <v>3300211</v>
      </c>
      <c r="H44" s="12">
        <f>2300211+600000+400000</f>
        <v>3300211</v>
      </c>
      <c r="I44" s="12">
        <v>0</v>
      </c>
      <c r="J44" s="12">
        <v>0</v>
      </c>
    </row>
    <row r="45" spans="1:10" ht="82.8" x14ac:dyDescent="0.3">
      <c r="A45" s="3" t="s">
        <v>114</v>
      </c>
      <c r="B45" s="3" t="s">
        <v>115</v>
      </c>
      <c r="C45" s="3" t="s">
        <v>116</v>
      </c>
      <c r="D45" s="10" t="s">
        <v>117</v>
      </c>
      <c r="E45" s="10" t="s">
        <v>118</v>
      </c>
      <c r="F45" s="10" t="s">
        <v>119</v>
      </c>
      <c r="G45" s="11">
        <f>H45+I45</f>
        <v>363000</v>
      </c>
      <c r="H45" s="12">
        <v>363000</v>
      </c>
      <c r="I45" s="12">
        <v>0</v>
      </c>
      <c r="J45" s="12">
        <v>0</v>
      </c>
    </row>
    <row r="46" spans="1:10" ht="21.75" customHeight="1" x14ac:dyDescent="0.3">
      <c r="A46" s="13" t="s">
        <v>121</v>
      </c>
      <c r="B46" s="13" t="s">
        <v>121</v>
      </c>
      <c r="C46" s="13" t="s">
        <v>121</v>
      </c>
      <c r="D46" s="14" t="s">
        <v>120</v>
      </c>
      <c r="E46" s="14" t="s">
        <v>121</v>
      </c>
      <c r="F46" s="14" t="s">
        <v>121</v>
      </c>
      <c r="G46" s="8">
        <f>H46+I46</f>
        <v>82660188</v>
      </c>
      <c r="H46" s="8">
        <f>H42+H26+H14+H37</f>
        <v>74798188</v>
      </c>
      <c r="I46" s="8">
        <f>I42+I26+I14+I37</f>
        <v>7862000</v>
      </c>
      <c r="J46" s="8">
        <f>J42+J26+J14+J37</f>
        <v>0</v>
      </c>
    </row>
    <row r="49" spans="4:6" s="16" customFormat="1" ht="15.6" x14ac:dyDescent="0.3">
      <c r="D49" s="16" t="s">
        <v>122</v>
      </c>
      <c r="F49" s="16" t="s">
        <v>123</v>
      </c>
    </row>
  </sheetData>
  <mergeCells count="12">
    <mergeCell ref="E8:F8"/>
    <mergeCell ref="E9:F9"/>
    <mergeCell ref="A7:J7"/>
    <mergeCell ref="A11:A12"/>
    <mergeCell ref="B11:B12"/>
    <mergeCell ref="C11:C12"/>
    <mergeCell ref="D11:D12"/>
    <mergeCell ref="E11:E12"/>
    <mergeCell ref="F11:F12"/>
    <mergeCell ref="G11:G12"/>
    <mergeCell ref="H11:H12"/>
    <mergeCell ref="I11:J11"/>
  </mergeCells>
  <phoneticPr fontId="6" type="noConversion"/>
  <pageMargins left="0.19685039370078741" right="0.19685039370078741" top="0.39370078740157483" bottom="0" header="0" footer="0"/>
  <pageSetup paperSize="9" scale="72" fitToHeight="500" orientation="landscape" verticalDpi="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Prime</cp:lastModifiedBy>
  <cp:lastPrinted>2026-03-03T13:14:25Z</cp:lastPrinted>
  <dcterms:created xsi:type="dcterms:W3CDTF">2025-11-25T12:14:04Z</dcterms:created>
  <dcterms:modified xsi:type="dcterms:W3CDTF">2026-03-09T07:25:24Z</dcterms:modified>
</cp:coreProperties>
</file>