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Rock\Desktop\Мої документи\Сесія\2026\Зміни до бюджету 2026 (проект 10)\"/>
    </mc:Choice>
  </mc:AlternateContent>
  <bookViews>
    <workbookView xWindow="-105" yWindow="-105" windowWidth="19425" windowHeight="10305"/>
  </bookViews>
  <sheets>
    <sheet name="Лист1" sheetId="1" r:id="rId1"/>
  </sheets>
  <definedNames>
    <definedName name="_xlnm.Print_Area" localSheetId="0">Лист1!$A$1:$D$136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7" i="1" l="1"/>
  <c r="D100" i="1"/>
  <c r="D99" i="1" s="1"/>
  <c r="D26" i="1" l="1"/>
  <c r="D104" i="1" l="1"/>
  <c r="D33" i="1" l="1"/>
  <c r="D35" i="1"/>
  <c r="D24" i="1"/>
  <c r="D105" i="1" l="1"/>
  <c r="D27" i="1" l="1"/>
  <c r="D112" i="1" l="1"/>
  <c r="D103" i="1" s="1"/>
  <c r="D17" i="1" l="1"/>
  <c r="D74" i="1" l="1"/>
  <c r="D73" i="1" s="1"/>
  <c r="D40" i="1" l="1"/>
  <c r="D118" i="1" l="1"/>
  <c r="D21" i="1" l="1"/>
  <c r="D53" i="1" l="1"/>
  <c r="D50" i="1" l="1"/>
  <c r="D48" i="1" l="1"/>
  <c r="D130" i="1" l="1"/>
  <c r="D102" i="1" l="1"/>
  <c r="D29" i="1" l="1"/>
  <c r="D25" i="1"/>
  <c r="D37" i="1" l="1"/>
  <c r="D56" i="1" l="1"/>
  <c r="D39" i="1" l="1"/>
  <c r="D70" i="1" l="1"/>
  <c r="D129" i="1" s="1"/>
  <c r="D60" i="1" l="1"/>
  <c r="D19" i="1"/>
  <c r="D64" i="1" l="1"/>
  <c r="D128" i="1"/>
  <c r="D31" i="1"/>
  <c r="D23" i="1"/>
  <c r="D15" i="1"/>
  <c r="D63" i="1" s="1"/>
  <c r="D62" i="1" l="1"/>
</calcChain>
</file>

<file path=xl/sharedStrings.xml><?xml version="1.0" encoding="utf-8"?>
<sst xmlns="http://schemas.openxmlformats.org/spreadsheetml/2006/main" count="188" uniqueCount="113">
  <si>
    <t>(код бюджету)</t>
  </si>
  <si>
    <t xml:space="preserve">      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</si>
  <si>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</si>
  <si>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</si>
  <si>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</si>
  <si>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</si>
  <si>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</si>
  <si>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41020100</t>
  </si>
  <si>
    <t>Базова дотація </t>
  </si>
  <si>
    <t>Державний бюджет</t>
  </si>
  <si>
    <t>41033900</t>
  </si>
  <si>
    <t>Освітня субвенція з державного бюджету місцевим бюджетам </t>
  </si>
  <si>
    <t>41053900</t>
  </si>
  <si>
    <t>Інші субвенції з місцевого бюджету</t>
  </si>
  <si>
    <t>Обласний бюджет Миколаївської області</t>
  </si>
  <si>
    <t>ІІ. Трансферти до спеціального фонду бюджету</t>
  </si>
  <si>
    <t>X</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</si>
  <si>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</si>
  <si>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</si>
  <si>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</si>
  <si>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</si>
  <si>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Найменування трансферту/ Найменування бюджету – отримувача міжбюджетного трансферту</t>
  </si>
  <si>
    <t>І. Трансферти із загального фонду бюджету</t>
  </si>
  <si>
    <t>3719770</t>
  </si>
  <si>
    <t>9770</t>
  </si>
  <si>
    <t>ІІ. Трансферти із спеціального фонду бюджету</t>
  </si>
  <si>
    <t>Бюджет Новоодеської міської територіальної громади:</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</si>
  <si>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</si>
  <si>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 xml:space="preserve">на забезпечення технічними засобами та виробами медичного призначення для осіб з інвалідністю, що виписуються комунальним некомерційним підприємством „Новоодеський центр первинної медико-санітарної допомоги” </t>
  </si>
  <si>
    <t>1454700000</t>
  </si>
  <si>
    <t xml:space="preserve">на оплату комунальних послуг та енергоносіїв закладів охорони здоров’я, які знаходяться на території Костянтинівської сільської територіальної громади і підпорядковуються комунальному некомерційному підприємству „Новоодеський  центр первинної медико-санітарної допомоги” </t>
  </si>
  <si>
    <t>на фінансування послуг, які надаються комунальною установою „Трудовий архів" Новоодеської міської ради</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</si>
  <si>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</si>
  <si>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 xml:space="preserve">на оплату праці з нарахуваннями медичним працівникам Пунктів здоров'я с.Костянтинівка, с.Новоінгулка КНП „Новоодеський  центр первинної медико-санітарної допомоги” </t>
  </si>
  <si>
    <t xml:space="preserve">                                                                                     </t>
  </si>
  <si>
    <t xml:space="preserve">                                                                                                                                                                                                    </t>
  </si>
  <si>
    <t>(грн.)</t>
  </si>
  <si>
    <t xml:space="preserve">на фінансування заходів з проведення медичних оглядів громадян, які підлягають приписці до призовної дільниці, призовників на строкову військову службу та військову службу за контрактом, які здійснюються КНП „Новоодеська багатопрофільна лікарня” </t>
  </si>
  <si>
    <t>субвенція з обласного бюджету місцевим бюджетам на окремі заходи щодо соціального захисту осіб з інваліднісю (грошова компенсація на бензин, ремонт і технічне обслуговування автомобілів та на транспортне обслуговування, встановлення телефонів особам з інвалідністю І та ІІ групи)</t>
  </si>
  <si>
    <t xml:space="preserve">на  відшкодування аптечним закладам вартості лікарських засобів пільговій категорії населення згідно рецептів лікарів, що виписуються комунальним некомерційним підприємством „Новоодеський  центр первинної медико-санітарної допомоги” </t>
  </si>
  <si>
    <t xml:space="preserve">забезпечення спеціалізованого медичного харчування пільговій категорії населення згідно рецептів, що виписуються комунальним некомерційним підприємством „Новоодеський центр первинної медико-санітарної допомоги” </t>
  </si>
  <si>
    <t>0119770</t>
  </si>
  <si>
    <t>1431420000</t>
  </si>
  <si>
    <t>0119800</t>
  </si>
  <si>
    <t>Субвенція з місцевого бюджету державному бюджету на виконання програм соціально-економічного розвитку регіонів</t>
  </si>
  <si>
    <t>9900000000</t>
  </si>
  <si>
    <t>на відшкодування послуг з проведення комплексної психолого-педагогічної оцінки розвитку особи  Комунальною установою "Інклюзивно-ресурсний центр" Новоодеської міської ради</t>
  </si>
  <si>
    <t>0619770</t>
  </si>
  <si>
    <t>на відшкодування аптечним закладам вартості лікарських засобів пільговій категорії населення згідно рецептів лікарів, що виписуються комунальним некомерційним підприємством „Новоодеська багатопрофільна лікарня” та зубопротезування</t>
  </si>
  <si>
    <t>Субвенція з державного бюджету місцевим бюджетам на забезпечення харчуванням учнів початкових класів закладів загальної середньої освіти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</si>
  <si>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</si>
  <si>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на оплату праці з нарахуваннями працівникам амбулаторій ЗПСМ комунального некомерційного підприємства „Новоодеський центр первинної медико-санітарної допомоги”, що розташовані на території Костянтинівської сільської територіальної громади </t>
  </si>
  <si>
    <t xml:space="preserve">субвенція з обласного бюджету місцевим бюджетам для надання одноразової матеріальної допомоги громадянам, які постраждали внаслідок Чорнобильської катастрофи (категорії І), та дітям з інвалідністю, інвалідність яких пов’язана з  Чорнобильською катастрофою        </t>
  </si>
  <si>
    <t xml:space="preserve">субвенція з обласного бюджету місцевим бюджетам для надання матеріальної допомоги сім"ям загиблих та померлих учасників бойових дій на території інших країн, особам з інвалідністю внаслідок війни на території інших країн  </t>
  </si>
  <si>
    <t>субвенція з обласного бюджету місцевим бюджетам для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Адміральська,22)</t>
  </si>
  <si>
    <t xml:space="preserve">субвенція з обласного бюджету місцевим бюджетам на відшкодування витрат на поховання учасників бойових дій та осіб з інвалідністю внаслідок війни    </t>
  </si>
  <si>
    <t>субвенція з обласного бюджету місцевим бюджетам на пільгове  медичне обслуговування громадян, які постраждали внаслідок Чорнобильської катастрофи</t>
  </si>
  <si>
    <t>№ Договору</t>
  </si>
  <si>
    <t>Субвенція з державного бюджету місцевим бюджетам на надання державної підтримки особам з особливими освітніми потребами</t>
  </si>
  <si>
    <t xml:space="preserve">Державний бюджет </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</si>
  <si>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</si>
  <si>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А1325 (для потреб військової частини А5074 для закупівлі польової автономної кухні)</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</si>
  <si>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А1619 (для закупівлі автомобільної техніки)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</si>
  <si>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А5080 на закупівлю розвідувальних безпілотних літальних апаратів, розвідувальних безпілотних літальних комплексів та закупівлю автомобільної техніки для військових частин</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</si>
  <si>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Управлінню Служби безпеки України в Миколаївській області (для придбання обладнання і предметів довгострокового користування)</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</si>
  <si>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</si>
  <si>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оперативно-тактичному угрупованню "Старобільськ" (для потреб військової частини А4979 на придбання БПЛА (FPV-дронів, квадрокоптерів), НРК (назмних роботизованих комплексів), для закупівлі та обслуговування військової техніки)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</si>
  <si>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</si>
  <si>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</si>
  <si>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3012 НГУ (для закупівлі транспортного засобу підвищеної прохідності з комплектом зимової гуми)</t>
  </si>
  <si>
    <t>Начальник фінансового відділу                                                                                                                              Інна МИЧКО</t>
  </si>
  <si>
    <t>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</si>
  <si>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</si>
  <si>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УСЬОГО за розділми І, ІІ, у тому числі: </t>
  </si>
  <si>
    <t xml:space="preserve">Код Типової програмної класифікації видатків та кредитування місцевого бюджету </t>
  </si>
  <si>
    <t xml:space="preserve">УСЬОГО за розділами І, ІІ, у тому числі: </t>
  </si>
  <si>
    <t>субвенція з обласного бюджету місцевим бюджетам для надання щомісячної матеріальної допомоги дітям військовослужбовців Збройних Сил України та інших військових формувань, у тому числі добровольчих, які загинули, пропали безвісти або померли внаслідок поранення, контузії чи каліцтва, одержаних при виконанні службових обов’язків на тимчасово окупованій території АР Крим, м. Севастополя, під час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дітям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Адміральська,22.</t>
  </si>
  <si>
    <t>+</t>
  </si>
  <si>
    <t xml:space="preserve">Субвенція з місцевого бюджету державному бюджету відповідно до «Програми Безпечна Костянтинівська територіальна громада на 2021-2026 роки» </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</si>
  <si>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2023-2028 роки»</t>
  </si>
  <si>
    <t>Головному управлінню Національної поліції в Миколаївській області, на придбання паливно-мастильних матеріалів для двох поліцейських офіцерів Костянтинівської сільської територіальної громади</t>
  </si>
  <si>
    <t>Головному управлінню Національної поліції в Миколаївській області, на придбання автомобільних відеореєстраторів та поліцейських жезлів для двох поліцейських офіцерів Костянтинівської сільської територіальної громади</t>
  </si>
  <si>
    <t>військовій частині А5260, на придбання розвідувальних безпілотних літальних апаратів (БПЛА) та автомобільної техніки</t>
  </si>
  <si>
    <t>військовій частині А4350, для закупівлі комплектуючих до безпілотних авіаційних комплексів, речового майна та майна зв’язку</t>
  </si>
  <si>
    <t>2 ДПРЗ ГУ ДСНС України, на придбання протипожежних дверей, меблів та будівельних матеріалів для 21 державної пожежно-рятувальної частини 2 державного пожежно-рятувального загону ГУ ДСНС України в Миколаївській області</t>
  </si>
  <si>
    <t>військовій частині А0222, на закупівлю безпілотних авіаційних комплексів «Бекфаєр»</t>
  </si>
  <si>
    <t xml:space="preserve">військовій частині А5025, для закупівлі безпілотних літаючих апаратів (БПЛА) </t>
  </si>
  <si>
    <t>військової частини А4848, на покращення матеріально-технічної бази</t>
  </si>
  <si>
    <t>3 прикордонному загону імені Героя України полковника Євгенія Пікуса Державної прикордонної служби України (військова частина 9938), на зміцнення матеріально-технічної бази</t>
  </si>
  <si>
    <t xml:space="preserve">військовій частині А0284 (на придбання запчастин та комплектуючих до озброєння та військової техніки, придбання FPV дронів та коплектуючих до них) </t>
  </si>
  <si>
    <t>військовій частині А4423, для придбання засобів РЕБ, РЕР і комплектуючих до цих систем, БпАК (БпЛА)</t>
  </si>
  <si>
    <t>Управлінню Служби безпеки України в Миколаївській області, на покращення матеріально-технічної бази, оплату послуг (крім комунальних)</t>
  </si>
  <si>
    <t>військовій частині 3057 Національної гвардії України, на поліпшення матеріально-технічного забезпечення військової частини</t>
  </si>
  <si>
    <t>військовій частині А4741,  на закупівлю безпілотних авіаційних комплексів (безпілотних літальних апаратів)</t>
  </si>
  <si>
    <t>військової частини А1892, на закупівлю будівельних матеріалів</t>
  </si>
  <si>
    <t xml:space="preserve">Головному управлінню державної служби України з надзвичайних ситуацій у Миколаївській області, на придбання предметів, матеріалів , обладнання та інвентарю </t>
  </si>
  <si>
    <t xml:space="preserve">на придбання паливно-мастильних матеріалів для забезпечення безперебійної роботи КНП „Новоодеська багатопрофільна лікарня” </t>
  </si>
  <si>
    <t>на оплату комунальних послуг та енергоносіїв (в.т.ч. паливно-мастильних матеріалів для їх вироблення) комунального некомерційного підприємства „Новоодеська багатопрофільна лікарня”</t>
  </si>
  <si>
    <t>Новоодеському відділу Державної казначейської служби України Миколаївської області на покращення матеріально-технічної бази</t>
  </si>
  <si>
    <r>
      <t>Районний бюджет Миколаївського району</t>
    </r>
    <r>
      <rPr>
        <sz val="10"/>
        <rFont val="Calibri"/>
        <family val="2"/>
        <charset val="204"/>
        <scheme val="minor"/>
      </rPr>
      <t xml:space="preserve"> (для забезпечення окремих видатків виконавчого апарату районної ради, спрямованих на виконання власних та делегованих повноважень, передбачених Конституцією та законами України) </t>
    </r>
  </si>
  <si>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</si>
  <si>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Головному управлінню Національної поліції в Миколаївській області, на покращення матеріально-технічної бази</t>
  </si>
  <si>
    <t>1410000000</t>
  </si>
  <si>
    <t xml:space="preserve">                                                                                                               "Про внесення змін до бюджету  Костянтинівської</t>
  </si>
  <si>
    <t xml:space="preserve">                                                                                                                 до рішення Костянтинівської сільської ради</t>
  </si>
  <si>
    <t xml:space="preserve">                                                                                                                 Додаток 5</t>
  </si>
  <si>
    <t xml:space="preserve">                                                                                                                сільської територіальної громади на 2026 рік"</t>
  </si>
  <si>
    <r>
      <t>Обласний бюджет Миколаївської області</t>
    </r>
    <r>
      <rPr>
        <sz val="10"/>
        <rFont val="Calibri"/>
        <family val="2"/>
        <charset val="204"/>
        <scheme val="minor"/>
      </rPr>
      <t xml:space="preserve"> (для здійснення ямкового ремонту автомобільних доріг загального користування місцевого значення О151609 (Благовіщенське-Миколаїв) – Новопетрівське та С151602 (Благовіщенське-Миколаїв) – Зайве Державним підприємством «Агенція місцевих доріг Миколаївської області»)</t>
    </r>
  </si>
  <si>
    <t>Інші дотації з місцевого бюджету</t>
  </si>
  <si>
    <t xml:space="preserve">                                                                                                                від 08.10.2026р. № 23</t>
  </si>
  <si>
    <t xml:space="preserve"> Миколаївській районній військовій адміністрації</t>
  </si>
  <si>
    <t>Управлінню соціально-економічного розвитку територій Миколаївської районної військової адміністрації</t>
  </si>
  <si>
    <t>Управлінню соціального захисту населення Миколаївської районної військової адміністрації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</si>
</sst>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quot;-&quot;"/>
    <numFmt numFmtId="165" formatCode="#,##0.00_ ;\-#,##0.00\ "/>
  </numFmts>
  <fonts count="14"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Calibri"/>
      <family val="2"/>
      <charset val="204"/>
      <scheme val="minor"/>
    </font>
    <font>
      <sz val="12"/>
      <color theme="1"/>
      <name val="Calibri"/>
      <family val="2"/>
      <charset val="204"/>
      <scheme val="minor"/>
    </font>
    <font>
      <sz val="10"/>
      <color rgb="FFFF0000"/>
      <name val="Calibri"/>
      <family val="2"/>
      <charset val="204"/>
      <scheme val="minor"/>
    </font>
    <font>
      <sz val="12"/>
      <color theme="1"/>
      <name val="Calibri"/>
      <family val="2"/>
      <charset val="204"/>
    </font>
    <font>
      <b/>
      <sz val="10"/>
      <name val="Calibri"/>
      <family val="2"/>
      <charset val="204"/>
      <scheme val="minor"/>
    </font>
    <font>
      <sz val="10"/>
      <name val="Calibri"/>
      <family val="2"/>
      <charset val="204"/>
      <scheme val="minor"/>
    </font>
    <font>
      <b/>
      <sz val="10"/>
      <color theme="1"/>
      <name val="Calibri"/>
      <family val="2"/>
      <charset val="204"/>
    </font>
    <font>
      <sz val="9"/>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CCFFFF"/>
        <bgColor indexed="64"/>
      </patternFill>
    </fill>
    <fill>
      <patternFill patternType="solid">
        <fgColor theme="0"/>
        <bgColor indexed="64"/>
      </patternFill>
    </fill>
  </fills>
  <borders count="8">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5">
    <xf numFmtId="0" fontId="0" fillId="0" borderId="0" xfId="0"/>
    <xf numFmtId="0" fontId="0" fillId="0" borderId="0" xfId="0" applyAlignment="1">
      <alignment horizontal="right"/>
    </xf>
    <xf numFmtId="0" fontId="3" fillId="0" borderId="0" xfId="0" applyFont="1" applyAlignment="1">
      <alignment horizontal="left"/>
    </xf>
    <xf numFmtId="0" fontId="0" fillId="0" borderId="1"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top" wrapText="1"/>
    </xf>
    <xf numFmtId="0" fontId="1" fillId="0" borderId="3" xfId="0" applyFont="1" applyBorder="1" applyAlignment="1">
      <alignment horizontal="center" vertical="center"/>
    </xf>
    <xf numFmtId="164" fontId="1" fillId="2" borderId="3" xfId="0" applyNumberFormat="1" applyFont="1" applyFill="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horizontal="center" vertical="center"/>
    </xf>
    <xf numFmtId="164" fontId="1" fillId="2" borderId="6" xfId="0" applyNumberFormat="1" applyFont="1" applyFill="1" applyBorder="1" applyAlignment="1">
      <alignment horizontal="center" vertical="center"/>
    </xf>
    <xf numFmtId="164" fontId="0" fillId="0" borderId="6" xfId="0" applyNumberFormat="1" applyBorder="1" applyAlignment="1">
      <alignment horizontal="center" vertical="center"/>
    </xf>
    <xf numFmtId="0" fontId="1" fillId="0" borderId="2" xfId="0" applyFont="1" applyBorder="1" applyAlignment="1">
      <alignment horizontal="centerContinuous" vertical="center" wrapText="1"/>
    </xf>
    <xf numFmtId="0" fontId="1" fillId="0" borderId="6" xfId="0" applyFont="1" applyBorder="1" applyAlignment="1">
      <alignment horizontal="centerContinuous" vertical="center"/>
    </xf>
    <xf numFmtId="0" fontId="0" fillId="0" borderId="2" xfId="0" applyBorder="1" applyAlignment="1">
      <alignment horizontal="centerContinuous" vertical="center" wrapText="1"/>
    </xf>
    <xf numFmtId="0" fontId="0" fillId="0" borderId="6" xfId="0" applyBorder="1" applyAlignment="1">
      <alignment horizontal="centerContinuous" vertical="center"/>
    </xf>
    <xf numFmtId="164" fontId="1" fillId="3" borderId="3" xfId="0" applyNumberFormat="1" applyFont="1" applyFill="1" applyBorder="1" applyAlignment="1">
      <alignment horizontal="center"/>
    </xf>
    <xf numFmtId="164" fontId="1" fillId="3" borderId="6" xfId="0" applyNumberFormat="1" applyFont="1" applyFill="1" applyBorder="1" applyAlignment="1">
      <alignment horizontal="center"/>
    </xf>
    <xf numFmtId="0" fontId="1" fillId="3" borderId="6" xfId="0" applyFont="1" applyFill="1" applyBorder="1" applyAlignment="1">
      <alignment horizontal="centerContinuous" vertical="center"/>
    </xf>
    <xf numFmtId="0" fontId="1" fillId="3" borderId="2" xfId="0" applyFont="1" applyFill="1" applyBorder="1" applyAlignment="1">
      <alignment horizontal="center"/>
    </xf>
    <xf numFmtId="0" fontId="1" fillId="3" borderId="2" xfId="0" applyFont="1" applyFill="1" applyBorder="1" applyAlignment="1">
      <alignment horizontal="left" vertical="center"/>
    </xf>
    <xf numFmtId="0" fontId="1" fillId="3" borderId="3" xfId="0" applyFont="1" applyFill="1" applyBorder="1" applyAlignment="1">
      <alignment horizontal="center" vertical="center"/>
    </xf>
    <xf numFmtId="0" fontId="1" fillId="0" borderId="2" xfId="0" applyFont="1" applyBorder="1" applyAlignment="1">
      <alignment horizontal="center" vertical="center" wrapText="1"/>
    </xf>
    <xf numFmtId="0" fontId="4" fillId="0" borderId="0" xfId="0" applyFont="1" applyAlignment="1">
      <alignment horizontal="right"/>
    </xf>
    <xf numFmtId="0" fontId="5" fillId="0" borderId="0" xfId="0" applyFont="1"/>
    <xf numFmtId="0" fontId="8" fillId="0" borderId="0" xfId="0" applyFont="1"/>
    <xf numFmtId="0" fontId="7" fillId="0" borderId="0" xfId="0" applyFont="1"/>
    <xf numFmtId="0" fontId="4" fillId="0" borderId="0" xfId="0" applyFont="1"/>
    <xf numFmtId="0" fontId="10" fillId="0" borderId="3" xfId="0" applyFont="1" applyBorder="1" applyAlignment="1">
      <alignment horizontal="center" vertical="center"/>
    </xf>
    <xf numFmtId="0" fontId="10" fillId="0" borderId="3" xfId="0" applyFont="1" applyBorder="1" applyAlignment="1">
      <alignment horizontal="centerContinuous" vertical="center" wrapText="1"/>
    </xf>
    <xf numFmtId="164" fontId="10" fillId="4" borderId="3" xfId="0" applyNumberFormat="1" applyFont="1" applyFill="1" applyBorder="1" applyAlignment="1">
      <alignment horizontal="center" vertical="center"/>
    </xf>
    <xf numFmtId="0" fontId="11" fillId="0" borderId="0" xfId="0" applyFont="1"/>
    <xf numFmtId="0" fontId="11" fillId="0" borderId="4" xfId="0" applyFont="1" applyBorder="1" applyAlignment="1">
      <alignment horizontal="center" vertical="center"/>
    </xf>
    <xf numFmtId="0" fontId="10" fillId="0" borderId="4" xfId="0" applyFont="1" applyBorder="1" applyAlignment="1">
      <alignment horizontal="centerContinuous" vertical="center" wrapText="1"/>
    </xf>
    <xf numFmtId="164" fontId="11" fillId="0" borderId="4" xfId="0" applyNumberFormat="1" applyFont="1" applyBorder="1" applyAlignment="1">
      <alignment horizontal="center" vertical="center"/>
    </xf>
    <xf numFmtId="0" fontId="11" fillId="0" borderId="4" xfId="0" applyFont="1" applyBorder="1" applyAlignment="1">
      <alignment horizontal="centerContinuous" vertical="center"/>
    </xf>
    <xf numFmtId="0" fontId="11" fillId="0" borderId="4" xfId="0" applyFont="1" applyBorder="1" applyAlignment="1">
      <alignment horizontal="centerContinuous" vertical="center" wrapText="1"/>
    </xf>
    <xf numFmtId="0" fontId="11" fillId="0" borderId="3" xfId="0" applyFont="1" applyBorder="1" applyAlignment="1">
      <alignment horizontal="center" vertical="center"/>
    </xf>
    <xf numFmtId="0" fontId="11" fillId="5" borderId="4" xfId="0" applyFont="1" applyFill="1" applyBorder="1" applyAlignment="1">
      <alignment horizontal="centerContinuous" vertical="center" wrapText="1"/>
    </xf>
    <xf numFmtId="165" fontId="0" fillId="0" borderId="0" xfId="0" applyNumberFormat="1"/>
    <xf numFmtId="0" fontId="5" fillId="0" borderId="0" xfId="0" applyFont="1" applyAlignment="1">
      <alignment wrapText="1"/>
    </xf>
    <xf numFmtId="0" fontId="11" fillId="0" borderId="1" xfId="0" applyFont="1" applyBorder="1" applyAlignment="1">
      <alignment horizontal="center" vertical="center"/>
    </xf>
    <xf numFmtId="164" fontId="11" fillId="0" borderId="5"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Continuous" vertical="center" wrapText="1"/>
    </xf>
    <xf numFmtId="0" fontId="11" fillId="0" borderId="5" xfId="0" applyFont="1" applyBorder="1" applyAlignment="1">
      <alignment horizontal="centerContinuous" vertical="center"/>
    </xf>
    <xf numFmtId="164" fontId="10" fillId="2" borderId="6" xfId="0" applyNumberFormat="1" applyFont="1" applyFill="1" applyBorder="1" applyAlignment="1">
      <alignment horizontal="center" vertical="center"/>
    </xf>
    <xf numFmtId="0" fontId="11" fillId="0" borderId="1" xfId="0" applyFont="1" applyBorder="1" applyAlignment="1">
      <alignment horizontal="centerContinuous" vertical="center" wrapText="1"/>
    </xf>
    <xf numFmtId="0" fontId="11" fillId="0" borderId="6" xfId="0" applyFont="1" applyBorder="1" applyAlignment="1">
      <alignment horizontal="centerContinuous" vertical="center"/>
    </xf>
    <xf numFmtId="164" fontId="11" fillId="0" borderId="6"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Continuous" vertical="center" wrapText="1"/>
    </xf>
    <xf numFmtId="0" fontId="10" fillId="0" borderId="6" xfId="0" applyFont="1" applyBorder="1" applyAlignment="1">
      <alignment horizontal="centerContinuous" vertical="center"/>
    </xf>
    <xf numFmtId="49" fontId="1" fillId="0" borderId="3" xfId="0" applyNumberFormat="1"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49" fontId="0" fillId="0" borderId="3" xfId="0" applyNumberFormat="1" applyBorder="1" applyAlignment="1">
      <alignment horizontal="center"/>
    </xf>
    <xf numFmtId="0" fontId="0" fillId="0" borderId="3" xfId="0" applyBorder="1" applyAlignment="1">
      <alignment horizontal="center"/>
    </xf>
    <xf numFmtId="0" fontId="11" fillId="5" borderId="3" xfId="0" applyFont="1" applyFill="1" applyBorder="1" applyAlignment="1">
      <alignment horizontal="center" wrapText="1"/>
    </xf>
    <xf numFmtId="0" fontId="10" fillId="0" borderId="3" xfId="0" applyFont="1" applyBorder="1" applyAlignment="1">
      <alignment horizontal="center" wrapText="1"/>
    </xf>
    <xf numFmtId="0" fontId="10" fillId="0" borderId="3" xfId="0" applyFont="1" applyBorder="1" applyAlignment="1">
      <alignment horizontal="center" vertical="center" wrapText="1"/>
    </xf>
    <xf numFmtId="4" fontId="1" fillId="4" borderId="3" xfId="0" applyNumberFormat="1" applyFont="1" applyFill="1" applyBorder="1" applyAlignment="1">
      <alignment horizontal="center" vertical="center"/>
    </xf>
    <xf numFmtId="4" fontId="11" fillId="5" borderId="3" xfId="0" applyNumberFormat="1" applyFont="1" applyFill="1" applyBorder="1" applyAlignment="1">
      <alignment horizontal="center" vertical="center"/>
    </xf>
    <xf numFmtId="0" fontId="0" fillId="5" borderId="0" xfId="0" applyFill="1"/>
    <xf numFmtId="0" fontId="0" fillId="5" borderId="3" xfId="0" applyFill="1" applyBorder="1" applyAlignment="1">
      <alignment horizontal="center" vertical="center" wrapText="1"/>
    </xf>
    <xf numFmtId="164" fontId="0" fillId="5" borderId="3" xfId="0" applyNumberFormat="1" applyFill="1" applyBorder="1" applyAlignment="1">
      <alignment horizontal="center" vertical="center"/>
    </xf>
    <xf numFmtId="164" fontId="1" fillId="0" borderId="3" xfId="0" applyNumberFormat="1" applyFont="1" applyBorder="1" applyAlignment="1">
      <alignment horizontal="center" vertical="center"/>
    </xf>
    <xf numFmtId="164" fontId="10" fillId="0" borderId="4" xfId="0" applyNumberFormat="1" applyFont="1" applyBorder="1" applyAlignment="1">
      <alignment horizontal="center" vertical="center"/>
    </xf>
    <xf numFmtId="4" fontId="11" fillId="5" borderId="3" xfId="0" applyNumberFormat="1" applyFont="1" applyFill="1" applyBorder="1" applyAlignment="1">
      <alignment horizontal="center"/>
    </xf>
    <xf numFmtId="164" fontId="10" fillId="4" borderId="6" xfId="0" applyNumberFormat="1" applyFont="1" applyFill="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Continuous" vertical="center" wrapText="1"/>
    </xf>
    <xf numFmtId="164" fontId="10" fillId="0" borderId="6" xfId="0" applyNumberFormat="1" applyFont="1" applyBorder="1" applyAlignment="1">
      <alignment horizontal="center" vertical="center"/>
    </xf>
    <xf numFmtId="0" fontId="11" fillId="5" borderId="2" xfId="0" applyFont="1" applyFill="1" applyBorder="1" applyAlignment="1">
      <alignment horizontal="center" vertical="center"/>
    </xf>
    <xf numFmtId="0" fontId="11" fillId="5" borderId="2" xfId="0" applyFont="1" applyFill="1" applyBorder="1" applyAlignment="1">
      <alignment horizontal="centerContinuous" vertical="center" wrapText="1"/>
    </xf>
    <xf numFmtId="0" fontId="11" fillId="5" borderId="6" xfId="0" applyFont="1" applyFill="1" applyBorder="1" applyAlignment="1">
      <alignment horizontal="centerContinuous" vertical="center"/>
    </xf>
    <xf numFmtId="164" fontId="11" fillId="5" borderId="6" xfId="0" applyNumberFormat="1" applyFont="1" applyFill="1" applyBorder="1" applyAlignment="1">
      <alignment horizontal="center" vertical="center"/>
    </xf>
    <xf numFmtId="0" fontId="11" fillId="5" borderId="0" xfId="0" applyFont="1" applyFill="1"/>
    <xf numFmtId="0" fontId="10" fillId="5" borderId="1" xfId="0" applyFont="1" applyFill="1" applyBorder="1" applyAlignment="1">
      <alignment horizontal="center" vertical="center"/>
    </xf>
    <xf numFmtId="0" fontId="10" fillId="5" borderId="1" xfId="0" applyFont="1" applyFill="1" applyBorder="1" applyAlignment="1">
      <alignment horizontal="centerContinuous" vertical="center" wrapText="1"/>
    </xf>
    <xf numFmtId="0" fontId="10" fillId="5" borderId="6" xfId="0" applyFont="1" applyFill="1" applyBorder="1" applyAlignment="1">
      <alignment horizontal="centerContinuous" vertical="center"/>
    </xf>
    <xf numFmtId="164" fontId="10" fillId="5" borderId="6" xfId="0" applyNumberFormat="1" applyFont="1" applyFill="1" applyBorder="1" applyAlignment="1">
      <alignment horizontal="center" vertical="center"/>
    </xf>
    <xf numFmtId="0" fontId="10" fillId="5" borderId="0" xfId="0" applyFont="1" applyFill="1"/>
    <xf numFmtId="0" fontId="11" fillId="5" borderId="1" xfId="0" applyFont="1" applyFill="1" applyBorder="1" applyAlignment="1">
      <alignment horizontal="center" vertical="center"/>
    </xf>
    <xf numFmtId="0" fontId="11" fillId="5" borderId="1" xfId="0" applyFont="1" applyFill="1" applyBorder="1" applyAlignment="1">
      <alignment horizontal="centerContinuous" vertical="center" wrapText="1"/>
    </xf>
    <xf numFmtId="164" fontId="11" fillId="5" borderId="4" xfId="0" applyNumberFormat="1" applyFont="1" applyFill="1" applyBorder="1" applyAlignment="1">
      <alignment horizontal="center" vertical="center"/>
    </xf>
    <xf numFmtId="0" fontId="0" fillId="0" borderId="2"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 xfId="0" applyBorder="1" applyAlignment="1">
      <alignment horizontal="centerContinuous" vertical="center" wrapText="1"/>
    </xf>
    <xf numFmtId="0" fontId="0" fillId="0" borderId="5" xfId="0" applyBorder="1" applyAlignment="1">
      <alignment horizontal="centerContinuous" vertical="center"/>
    </xf>
    <xf numFmtId="164" fontId="1" fillId="0" borderId="6" xfId="0" applyNumberFormat="1" applyFont="1" applyBorder="1" applyAlignment="1">
      <alignment horizontal="center" vertical="center"/>
    </xf>
    <xf numFmtId="49" fontId="11" fillId="0" borderId="3" xfId="0" applyNumberFormat="1" applyFont="1" applyBorder="1" applyAlignment="1">
      <alignment horizontal="center"/>
    </xf>
    <xf numFmtId="0" fontId="11" fillId="0" borderId="3" xfId="0" applyFont="1" applyBorder="1" applyAlignment="1">
      <alignment horizontal="center"/>
    </xf>
    <xf numFmtId="165" fontId="10" fillId="5" borderId="3" xfId="0" applyNumberFormat="1" applyFont="1" applyFill="1" applyBorder="1" applyAlignment="1">
      <alignment horizontal="center" vertical="center"/>
    </xf>
    <xf numFmtId="4" fontId="0" fillId="0" borderId="0" xfId="0" applyNumberFormat="1"/>
    <xf numFmtId="0" fontId="11" fillId="0" borderId="3" xfId="0" applyFont="1" applyBorder="1" applyAlignment="1">
      <alignment horizontal="center" wrapText="1"/>
    </xf>
    <xf numFmtId="0" fontId="11" fillId="0" borderId="6" xfId="0" applyFont="1" applyBorder="1" applyAlignment="1" applyProtection="1">
      <alignment horizontal="centerContinuous" vertical="center"/>
      <protection locked="0"/>
    </xf>
    <xf numFmtId="164" fontId="11" fillId="0" borderId="3" xfId="0" applyNumberFormat="1" applyFont="1" applyBorder="1" applyAlignment="1">
      <alignment horizontal="center" vertical="center"/>
    </xf>
    <xf numFmtId="164" fontId="11" fillId="0" borderId="3" xfId="0" applyNumberFormat="1" applyFont="1" applyBorder="1" applyAlignment="1" applyProtection="1">
      <alignment horizontal="center" vertical="center"/>
      <protection locked="0"/>
    </xf>
    <xf numFmtId="0" fontId="8" fillId="0" borderId="3" xfId="0" applyFont="1" applyBorder="1" applyAlignment="1">
      <alignment horizontal="center" wrapText="1"/>
    </xf>
    <xf numFmtId="0" fontId="11" fillId="5" borderId="3" xfId="0" applyFont="1" applyFill="1" applyBorder="1" applyAlignment="1">
      <alignment horizontal="left" vertical="center" wrapText="1"/>
    </xf>
    <xf numFmtId="0" fontId="11" fillId="5" borderId="3" xfId="0" applyFont="1" applyFill="1" applyBorder="1" applyAlignment="1">
      <alignment vertical="center" wrapText="1"/>
    </xf>
    <xf numFmtId="0" fontId="11" fillId="0" borderId="3" xfId="0" applyFont="1" applyBorder="1" applyAlignment="1">
      <alignment horizontal="left" wrapText="1"/>
    </xf>
    <xf numFmtId="0" fontId="11" fillId="5" borderId="3" xfId="0" applyFont="1" applyFill="1" applyBorder="1" applyAlignment="1">
      <alignment horizontal="left" vertical="top" wrapText="1"/>
    </xf>
    <xf numFmtId="0" fontId="10" fillId="5" borderId="3" xfId="0" applyFont="1" applyFill="1" applyBorder="1" applyAlignment="1">
      <alignment horizontal="center" vertical="top" wrapText="1"/>
    </xf>
    <xf numFmtId="0" fontId="10" fillId="5" borderId="3" xfId="0" applyFont="1" applyFill="1" applyBorder="1" applyAlignment="1">
      <alignment horizontal="center" vertical="center" wrapText="1"/>
    </xf>
    <xf numFmtId="164" fontId="0" fillId="5" borderId="4" xfId="0" applyNumberFormat="1" applyFont="1" applyFill="1" applyBorder="1" applyAlignment="1">
      <alignment horizontal="center" vertical="center"/>
    </xf>
    <xf numFmtId="0" fontId="8" fillId="0" borderId="4" xfId="0" applyFont="1" applyBorder="1" applyAlignment="1">
      <alignment horizontal="centerContinuous" vertical="center" wrapText="1"/>
    </xf>
    <xf numFmtId="4" fontId="10" fillId="5" borderId="3" xfId="0" applyNumberFormat="1" applyFont="1" applyFill="1" applyBorder="1" applyAlignment="1">
      <alignment horizontal="center" vertical="center"/>
    </xf>
    <xf numFmtId="0" fontId="13" fillId="0" borderId="3" xfId="0" applyFont="1" applyBorder="1" applyAlignment="1">
      <alignment horizontal="center" vertical="top" wrapText="1"/>
    </xf>
    <xf numFmtId="49" fontId="10" fillId="0" borderId="3" xfId="0" applyNumberFormat="1" applyFont="1" applyBorder="1" applyAlignment="1">
      <alignment horizontal="center"/>
    </xf>
    <xf numFmtId="0" fontId="10" fillId="0" borderId="3" xfId="0" applyFont="1" applyBorder="1" applyAlignment="1">
      <alignment horizontal="center"/>
    </xf>
    <xf numFmtId="0" fontId="10" fillId="5" borderId="3" xfId="0" applyFont="1" applyFill="1" applyBorder="1" applyAlignment="1">
      <alignment horizontal="center" wrapText="1"/>
    </xf>
    <xf numFmtId="4" fontId="10" fillId="5" borderId="3" xfId="0" applyNumberFormat="1" applyFont="1" applyFill="1" applyBorder="1" applyAlignment="1">
      <alignment horizontal="center"/>
    </xf>
    <xf numFmtId="164" fontId="10" fillId="0" borderId="3" xfId="0" applyNumberFormat="1" applyFont="1" applyBorder="1" applyAlignment="1">
      <alignment horizontal="center" vertical="center"/>
    </xf>
    <xf numFmtId="0" fontId="11" fillId="5" borderId="3" xfId="0" applyFont="1" applyFill="1" applyBorder="1" applyAlignment="1">
      <alignment horizontal="center" vertical="center" wrapText="1"/>
    </xf>
    <xf numFmtId="0" fontId="11" fillId="0" borderId="4" xfId="0" applyFont="1" applyBorder="1" applyAlignment="1">
      <alignment horizontal="center" vertical="center" wrapText="1"/>
    </xf>
    <xf numFmtId="49" fontId="8" fillId="0" borderId="3" xfId="0" applyNumberFormat="1" applyFont="1" applyBorder="1" applyAlignment="1">
      <alignment horizontal="center"/>
    </xf>
    <xf numFmtId="0" fontId="8" fillId="0" borderId="3" xfId="0" applyFont="1" applyBorder="1" applyAlignment="1">
      <alignment horizontal="center"/>
    </xf>
    <xf numFmtId="0" fontId="8" fillId="0" borderId="3" xfId="0" applyFont="1" applyBorder="1" applyAlignment="1">
      <alignment horizontal="left" wrapText="1"/>
    </xf>
    <xf numFmtId="0" fontId="0" fillId="0" borderId="4" xfId="0" applyBorder="1" applyAlignment="1">
      <alignment horizont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2" fillId="0" borderId="0" xfId="0" quotePrefix="1" applyFont="1" applyAlignment="1">
      <alignment horizontal="center"/>
    </xf>
    <xf numFmtId="0" fontId="0" fillId="0" borderId="2" xfId="0" applyBorder="1" applyAlignment="1">
      <alignment horizontal="center" vertical="top" wrapText="1"/>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12" fillId="0" borderId="0" xfId="0" applyFont="1" applyAlignment="1">
      <alignment horizontal="left"/>
    </xf>
    <xf numFmtId="0" fontId="10" fillId="0" borderId="3" xfId="0" applyFont="1" applyBorder="1" applyAlignment="1">
      <alignment horizontal="center" vertical="center" wrapText="1"/>
    </xf>
    <xf numFmtId="0" fontId="9" fillId="0" borderId="0" xfId="0" applyFont="1" applyAlignment="1">
      <alignment horizont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2"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tabSelected="1" view="pageBreakPreview" zoomScaleNormal="100" zoomScaleSheetLayoutView="100" workbookViewId="0">
      <selection activeCell="B67" sqref="B67"/>
    </sheetView>
  </sheetViews>
  <sheetFormatPr defaultRowHeight="12.75" x14ac:dyDescent="0.2"/>
  <cols>
    <col min="1" max="1" width="16.5703125" customWidth="1"/>
    <col min="2" max="2" width="14.28515625" customWidth="1"/>
    <col min="3" max="3" width="88" customWidth="1"/>
    <col min="4" max="4" width="20.85546875" customWidth="1"/>
    <col min="5" max="5" width="12.7109375" bestFit="1" customWidth="1"/>
  </cols>
  <sheetData>
    <row r="1" spans="1:4" x14ac:dyDescent="0.2">
      <c r="A1" s="27"/>
      <c r="B1" s="27"/>
      <c r="C1" t="s">
        <v>105</v>
      </c>
    </row>
    <row r="2" spans="1:4" ht="12.75" customHeight="1" x14ac:dyDescent="0.2">
      <c r="B2" s="43"/>
      <c r="C2" t="s">
        <v>104</v>
      </c>
    </row>
    <row r="3" spans="1:4" ht="13.5" customHeight="1" x14ac:dyDescent="0.2">
      <c r="A3" s="27"/>
      <c r="B3" s="27"/>
      <c r="C3" t="s">
        <v>103</v>
      </c>
    </row>
    <row r="4" spans="1:4" ht="12.75" customHeight="1" x14ac:dyDescent="0.2">
      <c r="A4" s="30" t="s">
        <v>35</v>
      </c>
      <c r="B4" s="30"/>
      <c r="C4" t="s">
        <v>106</v>
      </c>
    </row>
    <row r="5" spans="1:4" ht="12.75" customHeight="1" x14ac:dyDescent="0.2">
      <c r="A5" s="30" t="s">
        <v>34</v>
      </c>
      <c r="B5" s="30"/>
      <c r="C5" t="s">
        <v>109</v>
      </c>
    </row>
    <row r="6" spans="1:4" ht="9" hidden="1" customHeight="1" x14ac:dyDescent="0.2">
      <c r="A6" s="26"/>
      <c r="B6" s="26"/>
      <c r="C6" s="26"/>
      <c r="D6" s="26"/>
    </row>
    <row r="7" spans="1:4" ht="3" customHeight="1" x14ac:dyDescent="0.2">
      <c r="A7" s="26"/>
      <c r="B7" s="26"/>
      <c r="C7" s="26"/>
      <c r="D7" s="26"/>
    </row>
    <row r="8" spans="1:4" ht="21" customHeight="1" x14ac:dyDescent="0.25">
      <c r="A8" s="128" t="s">
        <v>71</v>
      </c>
      <c r="B8" s="129"/>
      <c r="C8" s="129"/>
      <c r="D8" s="129"/>
    </row>
    <row r="9" spans="1:4" ht="14.25" customHeight="1" x14ac:dyDescent="0.2">
      <c r="A9" s="130" t="s">
        <v>29</v>
      </c>
      <c r="B9" s="127"/>
      <c r="C9" s="127"/>
      <c r="D9" s="127"/>
    </row>
    <row r="10" spans="1:4" x14ac:dyDescent="0.2">
      <c r="A10" s="127" t="s">
        <v>0</v>
      </c>
      <c r="B10" s="127"/>
      <c r="C10" s="127"/>
      <c r="D10" s="127"/>
    </row>
    <row r="11" spans="1:4" ht="13.5" customHeight="1" x14ac:dyDescent="0.25">
      <c r="A11" s="2" t="s">
        <v>1</v>
      </c>
      <c r="D11" s="1" t="s">
        <v>36</v>
      </c>
    </row>
    <row r="12" spans="1:4" ht="42.75" customHeight="1" x14ac:dyDescent="0.2">
      <c r="A12" s="6" t="s">
        <v>3</v>
      </c>
      <c r="B12" s="131" t="s">
        <v>4</v>
      </c>
      <c r="C12" s="132"/>
      <c r="D12" s="7" t="s">
        <v>5</v>
      </c>
    </row>
    <row r="13" spans="1:4" x14ac:dyDescent="0.2">
      <c r="A13" s="3">
        <v>1</v>
      </c>
      <c r="B13" s="133">
        <v>2</v>
      </c>
      <c r="C13" s="134"/>
      <c r="D13" s="8">
        <v>3</v>
      </c>
    </row>
    <row r="14" spans="1:4" ht="17.25" customHeight="1" x14ac:dyDescent="0.2">
      <c r="A14" s="124" t="s">
        <v>6</v>
      </c>
      <c r="B14" s="124"/>
      <c r="C14" s="124"/>
      <c r="D14" s="124"/>
    </row>
    <row r="15" spans="1:4" ht="16.5" customHeight="1" x14ac:dyDescent="0.2">
      <c r="A15" s="11" t="s">
        <v>7</v>
      </c>
      <c r="B15" s="15" t="s">
        <v>8</v>
      </c>
      <c r="C15" s="16"/>
      <c r="D15" s="13">
        <f>D16</f>
        <v>24138500</v>
      </c>
    </row>
    <row r="16" spans="1:4" ht="16.5" customHeight="1" x14ac:dyDescent="0.2">
      <c r="A16" s="12">
        <v>9900000000</v>
      </c>
      <c r="B16" s="17" t="s">
        <v>9</v>
      </c>
      <c r="C16" s="18"/>
      <c r="D16" s="52">
        <v>24138500</v>
      </c>
    </row>
    <row r="17" spans="1:4" s="34" customFormat="1" ht="43.5" customHeight="1" x14ac:dyDescent="0.2">
      <c r="A17" s="53">
        <v>41021400</v>
      </c>
      <c r="B17" s="125" t="s">
        <v>72</v>
      </c>
      <c r="C17" s="126"/>
      <c r="D17" s="49">
        <f>D18</f>
        <v>5185200</v>
      </c>
    </row>
    <row r="18" spans="1:4" s="34" customFormat="1" ht="15" customHeight="1" x14ac:dyDescent="0.2">
      <c r="A18" s="44">
        <v>9900000000</v>
      </c>
      <c r="B18" s="50" t="s">
        <v>59</v>
      </c>
      <c r="C18" s="51"/>
      <c r="D18" s="52">
        <v>5185200</v>
      </c>
    </row>
    <row r="19" spans="1:4" s="34" customFormat="1" ht="0.75" customHeight="1" x14ac:dyDescent="0.2">
      <c r="A19" s="46">
        <v>41033300</v>
      </c>
      <c r="B19" s="125" t="s">
        <v>49</v>
      </c>
      <c r="C19" s="126"/>
      <c r="D19" s="72">
        <f>D20</f>
        <v>0</v>
      </c>
    </row>
    <row r="20" spans="1:4" s="34" customFormat="1" hidden="1" x14ac:dyDescent="0.2">
      <c r="A20" s="73">
        <v>9900000000</v>
      </c>
      <c r="B20" s="74" t="s">
        <v>9</v>
      </c>
      <c r="C20" s="51"/>
      <c r="D20" s="52"/>
    </row>
    <row r="21" spans="1:4" s="34" customFormat="1" ht="23.25" customHeight="1" x14ac:dyDescent="0.2">
      <c r="A21" s="46">
        <v>41031100</v>
      </c>
      <c r="B21" s="125" t="s">
        <v>68</v>
      </c>
      <c r="C21" s="139"/>
      <c r="D21" s="13">
        <f t="shared" ref="D21" si="0">D22</f>
        <v>1781900</v>
      </c>
    </row>
    <row r="22" spans="1:4" s="34" customFormat="1" ht="15" customHeight="1" x14ac:dyDescent="0.2">
      <c r="A22" s="12">
        <v>9900000000</v>
      </c>
      <c r="B22" s="138" t="s">
        <v>9</v>
      </c>
      <c r="C22" s="139"/>
      <c r="D22" s="14">
        <v>1781900</v>
      </c>
    </row>
    <row r="23" spans="1:4" ht="16.5" customHeight="1" x14ac:dyDescent="0.2">
      <c r="A23" s="11" t="s">
        <v>10</v>
      </c>
      <c r="B23" s="15" t="s">
        <v>11</v>
      </c>
      <c r="C23" s="16"/>
      <c r="D23" s="13">
        <f>D24</f>
        <v>51389100</v>
      </c>
    </row>
    <row r="24" spans="1:4" ht="15.75" customHeight="1" x14ac:dyDescent="0.2">
      <c r="A24" s="12">
        <v>9900000000</v>
      </c>
      <c r="B24" s="17" t="s">
        <v>9</v>
      </c>
      <c r="C24" s="18"/>
      <c r="D24" s="14">
        <f>31671400+19717700</f>
        <v>51389100</v>
      </c>
    </row>
    <row r="25" spans="1:4" ht="23.25" customHeight="1" x14ac:dyDescent="0.2">
      <c r="A25" s="11">
        <v>41035400</v>
      </c>
      <c r="B25" s="143" t="s">
        <v>58</v>
      </c>
      <c r="C25" s="144"/>
      <c r="D25" s="94">
        <f>D26</f>
        <v>55300</v>
      </c>
    </row>
    <row r="26" spans="1:4" ht="15" customHeight="1" x14ac:dyDescent="0.2">
      <c r="A26" s="12">
        <v>9900000000</v>
      </c>
      <c r="B26" s="92" t="s">
        <v>9</v>
      </c>
      <c r="C26" s="93"/>
      <c r="D26" s="14">
        <f>29000+26300</f>
        <v>55300</v>
      </c>
    </row>
    <row r="27" spans="1:4" s="34" customFormat="1" ht="0.75" hidden="1" customHeight="1" x14ac:dyDescent="0.2">
      <c r="A27" s="53">
        <v>41036000</v>
      </c>
      <c r="B27" s="125" t="s">
        <v>100</v>
      </c>
      <c r="C27" s="126"/>
      <c r="D27" s="72">
        <f>D28</f>
        <v>0</v>
      </c>
    </row>
    <row r="28" spans="1:4" s="34" customFormat="1" hidden="1" x14ac:dyDescent="0.2">
      <c r="A28" s="44">
        <v>9900000000</v>
      </c>
      <c r="B28" s="138" t="s">
        <v>59</v>
      </c>
      <c r="C28" s="139"/>
      <c r="D28" s="52">
        <v>0</v>
      </c>
    </row>
    <row r="29" spans="1:4" s="34" customFormat="1" ht="25.5" x14ac:dyDescent="0.2">
      <c r="A29" s="53">
        <v>41036300</v>
      </c>
      <c r="B29" s="47" t="s">
        <v>60</v>
      </c>
      <c r="C29" s="48"/>
      <c r="D29" s="75">
        <f>D30</f>
        <v>3193600</v>
      </c>
    </row>
    <row r="30" spans="1:4" s="34" customFormat="1" ht="15" customHeight="1" x14ac:dyDescent="0.2">
      <c r="A30" s="44">
        <v>9900000000</v>
      </c>
      <c r="B30" s="50" t="s">
        <v>9</v>
      </c>
      <c r="C30" s="48"/>
      <c r="D30" s="52">
        <v>3193600</v>
      </c>
    </row>
    <row r="31" spans="1:4" s="34" customFormat="1" ht="29.25" customHeight="1" x14ac:dyDescent="0.2">
      <c r="A31" s="46">
        <v>41040200</v>
      </c>
      <c r="B31" s="47" t="s">
        <v>27</v>
      </c>
      <c r="C31" s="48"/>
      <c r="D31" s="49">
        <f>D32</f>
        <v>685100</v>
      </c>
    </row>
    <row r="32" spans="1:4" s="34" customFormat="1" ht="15" customHeight="1" x14ac:dyDescent="0.2">
      <c r="A32" s="44">
        <v>1410000000</v>
      </c>
      <c r="B32" s="50" t="s">
        <v>14</v>
      </c>
      <c r="C32" s="51"/>
      <c r="D32" s="52">
        <v>685100</v>
      </c>
    </row>
    <row r="33" spans="1:5" s="34" customFormat="1" ht="27" customHeight="1" x14ac:dyDescent="0.2">
      <c r="A33" s="46">
        <v>41040400</v>
      </c>
      <c r="B33" s="125" t="s">
        <v>27</v>
      </c>
      <c r="C33" s="126"/>
      <c r="D33" s="49">
        <f>D34</f>
        <v>1218100</v>
      </c>
    </row>
    <row r="34" spans="1:5" s="34" customFormat="1" ht="15" customHeight="1" x14ac:dyDescent="0.2">
      <c r="A34" s="44">
        <v>1410000000</v>
      </c>
      <c r="B34" s="50" t="s">
        <v>14</v>
      </c>
      <c r="C34" s="51"/>
      <c r="D34" s="52">
        <v>1218100</v>
      </c>
    </row>
    <row r="35" spans="1:5" s="34" customFormat="1" ht="17.25" customHeight="1" x14ac:dyDescent="0.2">
      <c r="A35" s="53">
        <v>41050300</v>
      </c>
      <c r="B35" s="125" t="s">
        <v>108</v>
      </c>
      <c r="C35" s="126"/>
      <c r="D35" s="75">
        <f>D36</f>
        <v>1193400</v>
      </c>
    </row>
    <row r="36" spans="1:5" s="34" customFormat="1" ht="14.25" customHeight="1" x14ac:dyDescent="0.2">
      <c r="A36" s="86">
        <v>1410000000</v>
      </c>
      <c r="B36" s="87" t="s">
        <v>14</v>
      </c>
      <c r="C36" s="78"/>
      <c r="D36" s="52">
        <v>1193400</v>
      </c>
    </row>
    <row r="37" spans="1:5" s="85" customFormat="1" ht="25.5" hidden="1" x14ac:dyDescent="0.2">
      <c r="A37" s="81">
        <v>41051400</v>
      </c>
      <c r="B37" s="82" t="s">
        <v>50</v>
      </c>
      <c r="C37" s="83"/>
      <c r="D37" s="84">
        <f>D38</f>
        <v>0</v>
      </c>
    </row>
    <row r="38" spans="1:5" s="80" customFormat="1" hidden="1" x14ac:dyDescent="0.2">
      <c r="A38" s="86">
        <v>1410000000</v>
      </c>
      <c r="B38" s="87" t="s">
        <v>14</v>
      </c>
      <c r="C38" s="78"/>
      <c r="D38" s="79"/>
    </row>
    <row r="39" spans="1:5" s="34" customFormat="1" ht="16.5" customHeight="1" x14ac:dyDescent="0.2">
      <c r="A39" s="46" t="s">
        <v>12</v>
      </c>
      <c r="B39" s="54" t="s">
        <v>13</v>
      </c>
      <c r="C39" s="55"/>
      <c r="D39" s="49">
        <f>D40</f>
        <v>231153</v>
      </c>
    </row>
    <row r="40" spans="1:5" s="34" customFormat="1" ht="15" customHeight="1" x14ac:dyDescent="0.2">
      <c r="A40" s="44">
        <v>1410000000</v>
      </c>
      <c r="B40" s="50" t="s">
        <v>14</v>
      </c>
      <c r="C40" s="48"/>
      <c r="D40" s="45">
        <f>D41+D42+D43+D44+D45+D46+D47</f>
        <v>231153</v>
      </c>
    </row>
    <row r="41" spans="1:5" s="34" customFormat="1" ht="27" customHeight="1" x14ac:dyDescent="0.2">
      <c r="A41" s="44">
        <v>1410000000</v>
      </c>
      <c r="B41" s="138" t="s">
        <v>55</v>
      </c>
      <c r="C41" s="139"/>
      <c r="D41" s="45">
        <v>5190</v>
      </c>
      <c r="E41" s="34" t="s">
        <v>77</v>
      </c>
    </row>
    <row r="42" spans="1:5" s="34" customFormat="1" ht="27.75" customHeight="1" x14ac:dyDescent="0.2">
      <c r="A42" s="44">
        <v>1410000000</v>
      </c>
      <c r="B42" s="138" t="s">
        <v>56</v>
      </c>
      <c r="C42" s="139"/>
      <c r="D42" s="45">
        <v>7100</v>
      </c>
      <c r="E42" s="34" t="s">
        <v>77</v>
      </c>
    </row>
    <row r="43" spans="1:5" s="34" customFormat="1" ht="45.75" customHeight="1" x14ac:dyDescent="0.2">
      <c r="A43" s="44">
        <v>1410000000</v>
      </c>
      <c r="B43" s="138" t="s">
        <v>38</v>
      </c>
      <c r="C43" s="139"/>
      <c r="D43" s="45">
        <v>5300</v>
      </c>
      <c r="E43" s="34" t="s">
        <v>77</v>
      </c>
    </row>
    <row r="44" spans="1:5" s="34" customFormat="1" ht="36.75" customHeight="1" x14ac:dyDescent="0.2">
      <c r="A44" s="44">
        <v>1410000000</v>
      </c>
      <c r="B44" s="138" t="s">
        <v>53</v>
      </c>
      <c r="C44" s="139"/>
      <c r="D44" s="45">
        <v>14036</v>
      </c>
      <c r="E44" s="34" t="s">
        <v>77</v>
      </c>
    </row>
    <row r="45" spans="1:5" s="34" customFormat="1" ht="40.5" customHeight="1" x14ac:dyDescent="0.2">
      <c r="A45" s="44">
        <v>1410000000</v>
      </c>
      <c r="B45" s="138" t="s">
        <v>52</v>
      </c>
      <c r="C45" s="139"/>
      <c r="D45" s="45">
        <v>10527</v>
      </c>
      <c r="E45" s="34" t="s">
        <v>77</v>
      </c>
    </row>
    <row r="46" spans="1:5" s="34" customFormat="1" ht="96" customHeight="1" x14ac:dyDescent="0.2">
      <c r="A46" s="44">
        <v>1410000000</v>
      </c>
      <c r="B46" s="138" t="s">
        <v>54</v>
      </c>
      <c r="C46" s="139"/>
      <c r="D46" s="45">
        <v>45000</v>
      </c>
      <c r="E46" s="34" t="s">
        <v>77</v>
      </c>
    </row>
    <row r="47" spans="1:5" s="34" customFormat="1" ht="126.75" customHeight="1" x14ac:dyDescent="0.2">
      <c r="A47" s="44">
        <v>1410000000</v>
      </c>
      <c r="B47" s="138" t="s">
        <v>76</v>
      </c>
      <c r="C47" s="139"/>
      <c r="D47" s="45">
        <v>144000</v>
      </c>
      <c r="E47" s="34" t="s">
        <v>77</v>
      </c>
    </row>
    <row r="48" spans="1:5" s="28" customFormat="1" ht="25.5" hidden="1" customHeight="1" x14ac:dyDescent="0.2">
      <c r="A48" s="31">
        <v>41057700</v>
      </c>
      <c r="B48" s="136" t="s">
        <v>32</v>
      </c>
      <c r="C48" s="136"/>
      <c r="D48" s="33">
        <f>D49</f>
        <v>0</v>
      </c>
    </row>
    <row r="49" spans="1:5" s="28" customFormat="1" ht="14.25" hidden="1" customHeight="1" x14ac:dyDescent="0.2">
      <c r="A49" s="53"/>
      <c r="B49" s="138" t="s">
        <v>14</v>
      </c>
      <c r="C49" s="139"/>
      <c r="D49" s="101"/>
    </row>
    <row r="50" spans="1:5" s="28" customFormat="1" ht="39.75" customHeight="1" x14ac:dyDescent="0.2">
      <c r="A50" s="53">
        <v>41059300</v>
      </c>
      <c r="B50" s="125" t="s">
        <v>65</v>
      </c>
      <c r="C50" s="126"/>
      <c r="D50" s="33">
        <f>D51</f>
        <v>400317</v>
      </c>
    </row>
    <row r="51" spans="1:5" s="28" customFormat="1" ht="16.5" customHeight="1" x14ac:dyDescent="0.2">
      <c r="A51" s="44">
        <v>1410000000</v>
      </c>
      <c r="B51" s="50" t="s">
        <v>14</v>
      </c>
      <c r="C51" s="100"/>
      <c r="D51" s="102">
        <v>400317</v>
      </c>
    </row>
    <row r="52" spans="1:5" ht="12" customHeight="1" x14ac:dyDescent="0.2">
      <c r="A52" s="140" t="s">
        <v>15</v>
      </c>
      <c r="B52" s="141"/>
      <c r="C52" s="141"/>
      <c r="D52" s="142"/>
    </row>
    <row r="53" spans="1:5" ht="16.5" hidden="1" customHeight="1" x14ac:dyDescent="0.2">
      <c r="A53" s="11" t="s">
        <v>10</v>
      </c>
      <c r="B53" s="15" t="s">
        <v>11</v>
      </c>
      <c r="C53" s="16"/>
      <c r="D53" s="13">
        <f>D54</f>
        <v>0</v>
      </c>
    </row>
    <row r="54" spans="1:5" ht="15" hidden="1" customHeight="1" x14ac:dyDescent="0.2">
      <c r="A54" s="12">
        <v>9900000000</v>
      </c>
      <c r="B54" s="17" t="s">
        <v>9</v>
      </c>
      <c r="C54" s="18"/>
      <c r="D54" s="14"/>
    </row>
    <row r="55" spans="1:5" hidden="1" x14ac:dyDescent="0.2">
      <c r="A55" s="89"/>
      <c r="B55" s="90"/>
      <c r="C55" s="90"/>
      <c r="D55" s="91"/>
    </row>
    <row r="56" spans="1:5" s="34" customFormat="1" ht="27.75" hidden="1" customHeight="1" x14ac:dyDescent="0.2">
      <c r="A56" s="46">
        <v>41037400</v>
      </c>
      <c r="B56" s="54" t="s">
        <v>67</v>
      </c>
      <c r="C56" s="55"/>
      <c r="D56" s="75">
        <f>D57</f>
        <v>0</v>
      </c>
    </row>
    <row r="57" spans="1:5" s="34" customFormat="1" ht="15.75" hidden="1" customHeight="1" x14ac:dyDescent="0.2">
      <c r="A57" s="44">
        <v>9900000000</v>
      </c>
      <c r="B57" s="50" t="s">
        <v>9</v>
      </c>
      <c r="C57" s="48"/>
      <c r="D57" s="52"/>
    </row>
    <row r="58" spans="1:5" s="80" customFormat="1" ht="12" customHeight="1" x14ac:dyDescent="0.2">
      <c r="A58" s="76"/>
      <c r="B58" s="77"/>
      <c r="C58" s="78"/>
      <c r="D58" s="79"/>
    </row>
    <row r="59" spans="1:5" s="80" customFormat="1" hidden="1" x14ac:dyDescent="0.2">
      <c r="A59" s="76"/>
      <c r="B59" s="77"/>
      <c r="C59" s="78"/>
      <c r="D59" s="79"/>
    </row>
    <row r="60" spans="1:5" hidden="1" x14ac:dyDescent="0.2">
      <c r="A60" s="11" t="s">
        <v>12</v>
      </c>
      <c r="B60" s="15" t="s">
        <v>13</v>
      </c>
      <c r="C60" s="16"/>
      <c r="D60" s="13">
        <f>D61</f>
        <v>0</v>
      </c>
    </row>
    <row r="61" spans="1:5" hidden="1" x14ac:dyDescent="0.2">
      <c r="A61" s="12">
        <v>1410000000</v>
      </c>
      <c r="B61" s="17" t="s">
        <v>14</v>
      </c>
      <c r="C61" s="18"/>
      <c r="D61" s="14">
        <v>0</v>
      </c>
    </row>
    <row r="62" spans="1:5" ht="15.75" customHeight="1" x14ac:dyDescent="0.2">
      <c r="A62" s="22" t="s">
        <v>16</v>
      </c>
      <c r="B62" s="23" t="s">
        <v>73</v>
      </c>
      <c r="C62" s="21"/>
      <c r="D62" s="20">
        <f>D63+D64</f>
        <v>89471670</v>
      </c>
    </row>
    <row r="63" spans="1:5" ht="15" customHeight="1" x14ac:dyDescent="0.2">
      <c r="A63" s="22" t="s">
        <v>16</v>
      </c>
      <c r="B63" s="23" t="s">
        <v>17</v>
      </c>
      <c r="C63" s="21"/>
      <c r="D63" s="20">
        <f>D15+D19+D23+D25+D17+D29+D31+D33+D35+D37+D39+D48+D50+D21+D27</f>
        <v>89471670</v>
      </c>
      <c r="E63" s="42"/>
    </row>
    <row r="64" spans="1:5" ht="12.75" customHeight="1" x14ac:dyDescent="0.2">
      <c r="A64" s="22" t="s">
        <v>16</v>
      </c>
      <c r="B64" s="23" t="s">
        <v>18</v>
      </c>
      <c r="C64" s="21"/>
      <c r="D64" s="20">
        <f>D60+D56+D53</f>
        <v>0</v>
      </c>
    </row>
    <row r="65" spans="1:4" ht="6.75" customHeight="1" x14ac:dyDescent="0.2">
      <c r="D65" s="42"/>
    </row>
    <row r="66" spans="1:4" ht="17.25" customHeight="1" x14ac:dyDescent="0.25">
      <c r="A66" s="2" t="s">
        <v>19</v>
      </c>
      <c r="D66" s="1" t="s">
        <v>2</v>
      </c>
    </row>
    <row r="67" spans="1:4" ht="81.75" customHeight="1" x14ac:dyDescent="0.2">
      <c r="A67" s="113" t="s">
        <v>20</v>
      </c>
      <c r="B67" s="113" t="s">
        <v>74</v>
      </c>
      <c r="C67" s="5" t="s">
        <v>21</v>
      </c>
      <c r="D67" s="5" t="s">
        <v>5</v>
      </c>
    </row>
    <row r="68" spans="1:4" x14ac:dyDescent="0.2">
      <c r="A68" s="4">
        <v>1</v>
      </c>
      <c r="B68" s="4">
        <v>2</v>
      </c>
      <c r="C68" s="4">
        <v>3</v>
      </c>
      <c r="D68" s="4">
        <v>4</v>
      </c>
    </row>
    <row r="69" spans="1:4" ht="16.5" customHeight="1" x14ac:dyDescent="0.2">
      <c r="A69" s="140" t="s">
        <v>22</v>
      </c>
      <c r="B69" s="141"/>
      <c r="C69" s="141"/>
      <c r="D69" s="142"/>
    </row>
    <row r="70" spans="1:4" ht="18" customHeight="1" x14ac:dyDescent="0.2">
      <c r="A70" s="56" t="s">
        <v>41</v>
      </c>
      <c r="B70" s="57">
        <v>9770</v>
      </c>
      <c r="C70" s="58" t="s">
        <v>13</v>
      </c>
      <c r="D70" s="64">
        <f>D71+D72</f>
        <v>3100000</v>
      </c>
    </row>
    <row r="71" spans="1:4" ht="51" x14ac:dyDescent="0.2">
      <c r="A71" s="59" t="s">
        <v>102</v>
      </c>
      <c r="B71" s="60">
        <v>9770</v>
      </c>
      <c r="C71" s="62" t="s">
        <v>107</v>
      </c>
      <c r="D71" s="65">
        <v>3000000</v>
      </c>
    </row>
    <row r="72" spans="1:4" ht="38.25" x14ac:dyDescent="0.2">
      <c r="A72" s="59" t="s">
        <v>42</v>
      </c>
      <c r="B72" s="60">
        <v>9770</v>
      </c>
      <c r="C72" s="63" t="s">
        <v>99</v>
      </c>
      <c r="D72" s="65">
        <v>100000</v>
      </c>
    </row>
    <row r="73" spans="1:4" ht="25.5" x14ac:dyDescent="0.2">
      <c r="A73" s="56" t="s">
        <v>43</v>
      </c>
      <c r="B73" s="57">
        <v>9800</v>
      </c>
      <c r="C73" s="58" t="s">
        <v>44</v>
      </c>
      <c r="D73" s="64">
        <f>D74+D77</f>
        <v>5417440</v>
      </c>
    </row>
    <row r="74" spans="1:4" ht="27" customHeight="1" x14ac:dyDescent="0.2">
      <c r="A74" s="59" t="s">
        <v>45</v>
      </c>
      <c r="B74" s="60">
        <v>9800</v>
      </c>
      <c r="C74" s="108" t="s">
        <v>78</v>
      </c>
      <c r="D74" s="112">
        <f>D75+D76</f>
        <v>167440</v>
      </c>
    </row>
    <row r="75" spans="1:4" ht="38.25" x14ac:dyDescent="0.2">
      <c r="A75" s="59" t="s">
        <v>45</v>
      </c>
      <c r="B75" s="60">
        <v>9800</v>
      </c>
      <c r="C75" s="107" t="s">
        <v>81</v>
      </c>
      <c r="D75" s="65">
        <v>22000</v>
      </c>
    </row>
    <row r="76" spans="1:4" ht="27" customHeight="1" x14ac:dyDescent="0.2">
      <c r="A76" s="59" t="s">
        <v>45</v>
      </c>
      <c r="B76" s="60">
        <v>9800</v>
      </c>
      <c r="C76" s="107" t="s">
        <v>80</v>
      </c>
      <c r="D76" s="65">
        <v>145440</v>
      </c>
    </row>
    <row r="77" spans="1:4" ht="28.5" customHeight="1" x14ac:dyDescent="0.2">
      <c r="A77" s="59" t="s">
        <v>45</v>
      </c>
      <c r="B77" s="60">
        <v>9800</v>
      </c>
      <c r="C77" s="109" t="s">
        <v>79</v>
      </c>
      <c r="D77" s="112">
        <f>D78+D79+D80+D81+D82+D83+D84+D85+D86+D87+D88+D89+D90+D91+D92+D93+D94+D95+D96+D97+D98</f>
        <v>5250000</v>
      </c>
    </row>
    <row r="78" spans="1:4" ht="27.75" customHeight="1" x14ac:dyDescent="0.2">
      <c r="A78" s="59" t="s">
        <v>45</v>
      </c>
      <c r="B78" s="60">
        <v>9800</v>
      </c>
      <c r="C78" s="105" t="s">
        <v>88</v>
      </c>
      <c r="D78" s="65">
        <v>200000</v>
      </c>
    </row>
    <row r="79" spans="1:4" ht="25.5" x14ac:dyDescent="0.2">
      <c r="A79" s="59" t="s">
        <v>45</v>
      </c>
      <c r="B79" s="60">
        <v>9800</v>
      </c>
      <c r="C79" s="105" t="s">
        <v>89</v>
      </c>
      <c r="D79" s="65">
        <v>200000</v>
      </c>
    </row>
    <row r="80" spans="1:4" ht="25.5" x14ac:dyDescent="0.2">
      <c r="A80" s="59" t="s">
        <v>45</v>
      </c>
      <c r="B80" s="60">
        <v>9800</v>
      </c>
      <c r="C80" s="105" t="s">
        <v>82</v>
      </c>
      <c r="D80" s="65">
        <v>200000</v>
      </c>
    </row>
    <row r="81" spans="1:12" ht="21.75" customHeight="1" x14ac:dyDescent="0.2">
      <c r="A81" s="59" t="s">
        <v>45</v>
      </c>
      <c r="B81" s="60">
        <v>9800</v>
      </c>
      <c r="C81" s="105" t="s">
        <v>90</v>
      </c>
      <c r="D81" s="65">
        <v>200000</v>
      </c>
    </row>
    <row r="82" spans="1:12" ht="27.75" customHeight="1" x14ac:dyDescent="0.2">
      <c r="A82" s="59" t="s">
        <v>45</v>
      </c>
      <c r="B82" s="60">
        <v>9800</v>
      </c>
      <c r="C82" s="105" t="s">
        <v>91</v>
      </c>
      <c r="D82" s="65">
        <v>200000</v>
      </c>
      <c r="L82" t="s">
        <v>95</v>
      </c>
    </row>
    <row r="83" spans="1:12" ht="25.5" x14ac:dyDescent="0.2">
      <c r="A83" s="59" t="s">
        <v>45</v>
      </c>
      <c r="B83" s="60">
        <v>9800</v>
      </c>
      <c r="C83" s="104" t="s">
        <v>92</v>
      </c>
      <c r="D83" s="65">
        <v>200000</v>
      </c>
    </row>
    <row r="84" spans="1:12" ht="25.5" x14ac:dyDescent="0.2">
      <c r="A84" s="95" t="s">
        <v>45</v>
      </c>
      <c r="B84" s="96">
        <v>9800</v>
      </c>
      <c r="C84" s="104" t="s">
        <v>83</v>
      </c>
      <c r="D84" s="65">
        <v>200000</v>
      </c>
    </row>
    <row r="85" spans="1:12" ht="38.25" x14ac:dyDescent="0.2">
      <c r="A85" s="59" t="s">
        <v>45</v>
      </c>
      <c r="B85" s="60">
        <v>9800</v>
      </c>
      <c r="C85" s="104" t="s">
        <v>84</v>
      </c>
      <c r="D85" s="71">
        <v>150000</v>
      </c>
    </row>
    <row r="86" spans="1:12" ht="25.5" x14ac:dyDescent="0.2">
      <c r="A86" s="59" t="s">
        <v>45</v>
      </c>
      <c r="B86" s="60">
        <v>9800</v>
      </c>
      <c r="C86" s="106" t="s">
        <v>93</v>
      </c>
      <c r="D86" s="71">
        <v>200000</v>
      </c>
    </row>
    <row r="87" spans="1:12" s="34" customFormat="1" ht="14.25" customHeight="1" x14ac:dyDescent="0.2">
      <c r="A87" s="59" t="s">
        <v>45</v>
      </c>
      <c r="B87" s="60">
        <v>9800</v>
      </c>
      <c r="C87" s="106" t="s">
        <v>85</v>
      </c>
      <c r="D87" s="71">
        <v>200000</v>
      </c>
    </row>
    <row r="88" spans="1:12" s="28" customFormat="1" ht="15.75" customHeight="1" x14ac:dyDescent="0.2">
      <c r="A88" s="59" t="s">
        <v>45</v>
      </c>
      <c r="B88" s="60">
        <v>9800</v>
      </c>
      <c r="C88" s="106" t="s">
        <v>86</v>
      </c>
      <c r="D88" s="71">
        <v>400000</v>
      </c>
    </row>
    <row r="89" spans="1:12" s="28" customFormat="1" ht="18.75" customHeight="1" x14ac:dyDescent="0.2">
      <c r="A89" s="59" t="s">
        <v>45</v>
      </c>
      <c r="B89" s="60">
        <v>9800</v>
      </c>
      <c r="C89" s="106" t="s">
        <v>87</v>
      </c>
      <c r="D89" s="71">
        <v>200000</v>
      </c>
    </row>
    <row r="90" spans="1:12" s="28" customFormat="1" ht="19.5" customHeight="1" x14ac:dyDescent="0.2">
      <c r="A90" s="59" t="s">
        <v>45</v>
      </c>
      <c r="B90" s="60">
        <v>9800</v>
      </c>
      <c r="C90" s="106" t="s">
        <v>94</v>
      </c>
      <c r="D90" s="71">
        <v>300000</v>
      </c>
    </row>
    <row r="91" spans="1:12" s="28" customFormat="1" ht="28.5" customHeight="1" x14ac:dyDescent="0.2">
      <c r="A91" s="59" t="s">
        <v>45</v>
      </c>
      <c r="B91" s="60">
        <v>9800</v>
      </c>
      <c r="C91" s="106" t="s">
        <v>95</v>
      </c>
      <c r="D91" s="71">
        <v>50000</v>
      </c>
    </row>
    <row r="92" spans="1:12" s="28" customFormat="1" ht="26.25" customHeight="1" x14ac:dyDescent="0.2">
      <c r="A92" s="59" t="s">
        <v>45</v>
      </c>
      <c r="B92" s="60">
        <v>9800</v>
      </c>
      <c r="C92" s="106" t="s">
        <v>98</v>
      </c>
      <c r="D92" s="71">
        <v>50000</v>
      </c>
    </row>
    <row r="93" spans="1:12" s="28" customFormat="1" ht="18" hidden="1" customHeight="1" x14ac:dyDescent="0.2">
      <c r="A93" s="59" t="s">
        <v>45</v>
      </c>
      <c r="B93" s="60">
        <v>9801</v>
      </c>
      <c r="C93" s="103"/>
      <c r="D93" s="71"/>
    </row>
    <row r="94" spans="1:12" s="28" customFormat="1" ht="24.75" customHeight="1" x14ac:dyDescent="0.2">
      <c r="A94" s="59" t="s">
        <v>45</v>
      </c>
      <c r="B94" s="60">
        <v>9800</v>
      </c>
      <c r="C94" s="106" t="s">
        <v>101</v>
      </c>
      <c r="D94" s="71">
        <v>300000</v>
      </c>
    </row>
    <row r="95" spans="1:12" s="28" customFormat="1" ht="15.75" customHeight="1" x14ac:dyDescent="0.2">
      <c r="A95" s="95" t="s">
        <v>45</v>
      </c>
      <c r="B95" s="96">
        <v>9800</v>
      </c>
      <c r="C95" s="106" t="s">
        <v>110</v>
      </c>
      <c r="D95" s="71">
        <v>1300000</v>
      </c>
      <c r="E95" s="71">
        <v>1300000</v>
      </c>
    </row>
    <row r="96" spans="1:12" s="28" customFormat="1" ht="15" customHeight="1" x14ac:dyDescent="0.2">
      <c r="A96" s="95" t="s">
        <v>45</v>
      </c>
      <c r="B96" s="96">
        <v>9800</v>
      </c>
      <c r="C96" s="106" t="s">
        <v>111</v>
      </c>
      <c r="D96" s="71">
        <v>350000</v>
      </c>
    </row>
    <row r="97" spans="1:5" s="28" customFormat="1" ht="16.5" customHeight="1" x14ac:dyDescent="0.2">
      <c r="A97" s="95" t="s">
        <v>45</v>
      </c>
      <c r="B97" s="96">
        <v>9800</v>
      </c>
      <c r="C97" s="106" t="s">
        <v>112</v>
      </c>
      <c r="D97" s="71">
        <v>350000</v>
      </c>
      <c r="E97" s="71">
        <v>350000</v>
      </c>
    </row>
    <row r="98" spans="1:5" s="28" customFormat="1" ht="24.75" hidden="1" customHeight="1" x14ac:dyDescent="0.2">
      <c r="A98" s="121" t="s">
        <v>45</v>
      </c>
      <c r="B98" s="122">
        <v>9800</v>
      </c>
      <c r="C98" s="123"/>
      <c r="D98" s="71"/>
      <c r="E98" s="71">
        <v>100000</v>
      </c>
    </row>
    <row r="99" spans="1:5" s="28" customFormat="1" ht="18" customHeight="1" x14ac:dyDescent="0.2">
      <c r="A99" s="114" t="s">
        <v>47</v>
      </c>
      <c r="B99" s="115">
        <v>9770</v>
      </c>
      <c r="C99" s="116" t="s">
        <v>13</v>
      </c>
      <c r="D99" s="117">
        <f>D100</f>
        <v>120311</v>
      </c>
    </row>
    <row r="100" spans="1:5" s="28" customFormat="1" ht="18" customHeight="1" x14ac:dyDescent="0.2">
      <c r="A100" s="35">
        <v>1455000000</v>
      </c>
      <c r="B100" s="35">
        <v>9770</v>
      </c>
      <c r="C100" s="109" t="s">
        <v>26</v>
      </c>
      <c r="D100" s="118">
        <f>D101</f>
        <v>120311</v>
      </c>
      <c r="E100" s="28" t="s">
        <v>57</v>
      </c>
    </row>
    <row r="101" spans="1:5" s="66" customFormat="1" ht="25.5" x14ac:dyDescent="0.2">
      <c r="A101" s="35">
        <v>1455000000</v>
      </c>
      <c r="B101" s="35">
        <v>9770</v>
      </c>
      <c r="C101" s="119" t="s">
        <v>46</v>
      </c>
      <c r="D101" s="101">
        <v>120311</v>
      </c>
      <c r="E101" s="66">
        <v>21</v>
      </c>
    </row>
    <row r="102" spans="1:5" s="34" customFormat="1" ht="16.5" customHeight="1" x14ac:dyDescent="0.2">
      <c r="A102" s="31" t="s">
        <v>23</v>
      </c>
      <c r="B102" s="31" t="s">
        <v>24</v>
      </c>
      <c r="C102" s="32" t="s">
        <v>13</v>
      </c>
      <c r="D102" s="97">
        <f>D103+D114</f>
        <v>3686431</v>
      </c>
    </row>
    <row r="103" spans="1:5" s="34" customFormat="1" ht="15.75" customHeight="1" x14ac:dyDescent="0.2">
      <c r="A103" s="35">
        <v>1455000000</v>
      </c>
      <c r="B103" s="35" t="s">
        <v>24</v>
      </c>
      <c r="C103" s="36" t="s">
        <v>26</v>
      </c>
      <c r="D103" s="70">
        <f>SUM(D104:D114)</f>
        <v>3686431</v>
      </c>
    </row>
    <row r="104" spans="1:5" s="34" customFormat="1" ht="41.25" customHeight="1" x14ac:dyDescent="0.2">
      <c r="A104" s="35">
        <v>1455000000</v>
      </c>
      <c r="B104" s="38">
        <v>9770</v>
      </c>
      <c r="C104" s="39" t="s">
        <v>39</v>
      </c>
      <c r="D104" s="88">
        <f>150000+56430</f>
        <v>206430</v>
      </c>
    </row>
    <row r="105" spans="1:5" s="34" customFormat="1" ht="39.75" customHeight="1" x14ac:dyDescent="0.2">
      <c r="A105" s="35">
        <v>1455000000</v>
      </c>
      <c r="B105" s="38">
        <v>9770</v>
      </c>
      <c r="C105" s="39" t="s">
        <v>28</v>
      </c>
      <c r="D105" s="37">
        <f>153459+30670+23220</f>
        <v>207349</v>
      </c>
    </row>
    <row r="106" spans="1:5" s="34" customFormat="1" ht="39.75" customHeight="1" x14ac:dyDescent="0.2">
      <c r="A106" s="35">
        <v>1455000000</v>
      </c>
      <c r="B106" s="38">
        <v>9770</v>
      </c>
      <c r="C106" s="39" t="s">
        <v>40</v>
      </c>
      <c r="D106" s="37">
        <v>159086</v>
      </c>
    </row>
    <row r="107" spans="1:5" s="34" customFormat="1" ht="30.75" customHeight="1" x14ac:dyDescent="0.2">
      <c r="A107" s="35">
        <v>1455000000</v>
      </c>
      <c r="B107" s="40">
        <v>9770</v>
      </c>
      <c r="C107" s="39" t="s">
        <v>33</v>
      </c>
      <c r="D107" s="37">
        <v>551973</v>
      </c>
    </row>
    <row r="108" spans="1:5" s="34" customFormat="1" ht="47.25" customHeight="1" x14ac:dyDescent="0.2">
      <c r="A108" s="35">
        <v>1455000000</v>
      </c>
      <c r="B108" s="38">
        <v>9770</v>
      </c>
      <c r="C108" s="39" t="s">
        <v>30</v>
      </c>
      <c r="D108" s="37">
        <v>155693</v>
      </c>
    </row>
    <row r="109" spans="1:5" s="34" customFormat="1" ht="38.25" x14ac:dyDescent="0.2">
      <c r="A109" s="35">
        <v>1455000000</v>
      </c>
      <c r="B109" s="38">
        <v>9770</v>
      </c>
      <c r="C109" s="41" t="s">
        <v>51</v>
      </c>
      <c r="D109" s="37">
        <v>512900</v>
      </c>
    </row>
    <row r="110" spans="1:5" s="34" customFormat="1" ht="40.5" customHeight="1" x14ac:dyDescent="0.2">
      <c r="A110" s="35">
        <v>1455000000</v>
      </c>
      <c r="B110" s="38">
        <v>9770</v>
      </c>
      <c r="C110" s="41" t="s">
        <v>37</v>
      </c>
      <c r="D110" s="37">
        <v>363000</v>
      </c>
    </row>
    <row r="111" spans="1:5" s="34" customFormat="1" ht="40.5" customHeight="1" x14ac:dyDescent="0.2">
      <c r="A111" s="35">
        <v>1455000000</v>
      </c>
      <c r="B111" s="38">
        <v>9770</v>
      </c>
      <c r="C111" s="39" t="s">
        <v>48</v>
      </c>
      <c r="D111" s="37">
        <v>250000</v>
      </c>
    </row>
    <row r="112" spans="1:5" s="34" customFormat="1" ht="26.25" customHeight="1" x14ac:dyDescent="0.2">
      <c r="A112" s="35">
        <v>1455000000</v>
      </c>
      <c r="B112" s="38">
        <v>9770</v>
      </c>
      <c r="C112" s="39" t="s">
        <v>97</v>
      </c>
      <c r="D112" s="37">
        <f>800000+400000</f>
        <v>1200000</v>
      </c>
    </row>
    <row r="113" spans="1:5" s="34" customFormat="1" ht="26.25" customHeight="1" x14ac:dyDescent="0.2">
      <c r="A113" s="35">
        <v>1455000000</v>
      </c>
      <c r="B113" s="38">
        <v>9770</v>
      </c>
      <c r="C113" s="120" t="s">
        <v>31</v>
      </c>
      <c r="D113" s="37">
        <v>80000</v>
      </c>
    </row>
    <row r="114" spans="1:5" ht="25.5" hidden="1" x14ac:dyDescent="0.2">
      <c r="A114" s="35">
        <v>1455000000</v>
      </c>
      <c r="B114" s="35">
        <v>9770</v>
      </c>
      <c r="C114" s="111" t="s">
        <v>96</v>
      </c>
      <c r="D114" s="110"/>
    </row>
    <row r="115" spans="1:5" hidden="1" x14ac:dyDescent="0.2">
      <c r="A115" s="35"/>
      <c r="B115" s="35">
        <v>9770</v>
      </c>
      <c r="C115" s="67"/>
      <c r="D115" s="68"/>
    </row>
    <row r="116" spans="1:5" ht="12.75" customHeight="1" x14ac:dyDescent="0.2">
      <c r="A116" s="140" t="s">
        <v>25</v>
      </c>
      <c r="B116" s="141"/>
      <c r="C116" s="141"/>
      <c r="D116" s="142"/>
    </row>
    <row r="117" spans="1:5" hidden="1" x14ac:dyDescent="0.2">
      <c r="A117" s="9"/>
      <c r="B117" s="9"/>
      <c r="C117" s="25"/>
      <c r="D117" s="10"/>
    </row>
    <row r="118" spans="1:5" ht="26.25" hidden="1" customHeight="1" x14ac:dyDescent="0.2">
      <c r="A118" s="56" t="s">
        <v>43</v>
      </c>
      <c r="B118" s="57">
        <v>9800</v>
      </c>
      <c r="C118" s="58" t="s">
        <v>44</v>
      </c>
      <c r="D118" s="69">
        <f>D121+D120+D119+D122+D123+D124+D125+D126+D127</f>
        <v>0</v>
      </c>
    </row>
    <row r="119" spans="1:5" ht="39.75" hidden="1" customHeight="1" x14ac:dyDescent="0.2">
      <c r="A119" s="59" t="s">
        <v>45</v>
      </c>
      <c r="B119" s="60">
        <v>9800</v>
      </c>
      <c r="C119" s="61" t="s">
        <v>61</v>
      </c>
      <c r="D119" s="71"/>
      <c r="E119" s="98"/>
    </row>
    <row r="120" spans="1:5" ht="39.75" hidden="1" customHeight="1" x14ac:dyDescent="0.2">
      <c r="A120" s="59" t="s">
        <v>45</v>
      </c>
      <c r="B120" s="60">
        <v>9800</v>
      </c>
      <c r="C120" s="61" t="s">
        <v>62</v>
      </c>
      <c r="D120" s="71"/>
    </row>
    <row r="121" spans="1:5" ht="51" hidden="1" customHeight="1" x14ac:dyDescent="0.2">
      <c r="A121" s="59" t="s">
        <v>45</v>
      </c>
      <c r="B121" s="60">
        <v>9800</v>
      </c>
      <c r="C121" s="99" t="s">
        <v>63</v>
      </c>
      <c r="D121" s="71"/>
    </row>
    <row r="122" spans="1:5" s="34" customFormat="1" ht="49.5" hidden="1" customHeight="1" x14ac:dyDescent="0.2">
      <c r="A122" s="95" t="s">
        <v>45</v>
      </c>
      <c r="B122" s="96">
        <v>9800</v>
      </c>
      <c r="C122" s="61" t="s">
        <v>64</v>
      </c>
      <c r="D122" s="71"/>
    </row>
    <row r="123" spans="1:5" ht="63.75" hidden="1" x14ac:dyDescent="0.2">
      <c r="A123" s="59" t="s">
        <v>45</v>
      </c>
      <c r="B123" s="60">
        <v>9800</v>
      </c>
      <c r="C123" s="99" t="s">
        <v>66</v>
      </c>
      <c r="D123" s="101"/>
    </row>
    <row r="124" spans="1:5" ht="40.5" hidden="1" customHeight="1" x14ac:dyDescent="0.2">
      <c r="A124" s="59"/>
      <c r="B124" s="60"/>
      <c r="C124" s="99"/>
      <c r="D124" s="101"/>
    </row>
    <row r="125" spans="1:5" hidden="1" x14ac:dyDescent="0.2">
      <c r="A125" s="59"/>
      <c r="B125" s="60"/>
      <c r="C125" s="99"/>
      <c r="D125" s="101"/>
    </row>
    <row r="126" spans="1:5" ht="51" hidden="1" x14ac:dyDescent="0.2">
      <c r="A126" s="59" t="s">
        <v>45</v>
      </c>
      <c r="B126" s="60">
        <v>9800</v>
      </c>
      <c r="C126" s="99" t="s">
        <v>69</v>
      </c>
      <c r="D126" s="101"/>
    </row>
    <row r="127" spans="1:5" ht="7.5" customHeight="1" x14ac:dyDescent="0.2">
      <c r="A127" s="59"/>
      <c r="B127" s="60"/>
      <c r="C127" s="99"/>
      <c r="D127" s="101"/>
    </row>
    <row r="128" spans="1:5" ht="18.75" customHeight="1" x14ac:dyDescent="0.2">
      <c r="A128" s="24" t="s">
        <v>16</v>
      </c>
      <c r="B128" s="24" t="s">
        <v>16</v>
      </c>
      <c r="C128" s="23" t="s">
        <v>75</v>
      </c>
      <c r="D128" s="19">
        <f>D129+D130</f>
        <v>12324182</v>
      </c>
    </row>
    <row r="129" spans="1:4" ht="12.75" customHeight="1" x14ac:dyDescent="0.2">
      <c r="A129" s="24" t="s">
        <v>16</v>
      </c>
      <c r="B129" s="24" t="s">
        <v>16</v>
      </c>
      <c r="C129" s="23" t="s">
        <v>17</v>
      </c>
      <c r="D129" s="19">
        <f>D70+D73+D99+D102</f>
        <v>12324182</v>
      </c>
    </row>
    <row r="130" spans="1:4" ht="12" customHeight="1" x14ac:dyDescent="0.2">
      <c r="A130" s="24" t="s">
        <v>16</v>
      </c>
      <c r="B130" s="24" t="s">
        <v>16</v>
      </c>
      <c r="C130" s="23" t="s">
        <v>18</v>
      </c>
      <c r="D130" s="19">
        <f>D118</f>
        <v>0</v>
      </c>
    </row>
    <row r="131" spans="1:4" ht="8.25" customHeight="1" x14ac:dyDescent="0.2"/>
    <row r="132" spans="1:4" s="29" customFormat="1" ht="20.25" hidden="1" customHeight="1" x14ac:dyDescent="0.25">
      <c r="B132" s="137"/>
      <c r="C132" s="137"/>
    </row>
    <row r="133" spans="1:4" ht="15.75" hidden="1" x14ac:dyDescent="0.25">
      <c r="B133" s="137"/>
      <c r="C133" s="137"/>
    </row>
    <row r="134" spans="1:4" ht="6" hidden="1" customHeight="1" x14ac:dyDescent="0.25">
      <c r="B134" s="137"/>
      <c r="C134" s="137"/>
    </row>
    <row r="135" spans="1:4" ht="54" customHeight="1" x14ac:dyDescent="0.2">
      <c r="B135" s="135" t="s">
        <v>70</v>
      </c>
      <c r="C135" s="135"/>
    </row>
  </sheetData>
  <mergeCells count="32">
    <mergeCell ref="B49:C49"/>
    <mergeCell ref="B21:C21"/>
    <mergeCell ref="B25:C25"/>
    <mergeCell ref="B22:C22"/>
    <mergeCell ref="B27:C27"/>
    <mergeCell ref="B28:C28"/>
    <mergeCell ref="B35:C35"/>
    <mergeCell ref="B33:C33"/>
    <mergeCell ref="B135:C135"/>
    <mergeCell ref="B48:C48"/>
    <mergeCell ref="B134:C134"/>
    <mergeCell ref="B41:C41"/>
    <mergeCell ref="B42:C42"/>
    <mergeCell ref="B43:C43"/>
    <mergeCell ref="B47:C47"/>
    <mergeCell ref="B133:C133"/>
    <mergeCell ref="B44:C44"/>
    <mergeCell ref="B45:C45"/>
    <mergeCell ref="B132:C132"/>
    <mergeCell ref="A52:D52"/>
    <mergeCell ref="A116:D116"/>
    <mergeCell ref="A69:D69"/>
    <mergeCell ref="B50:C50"/>
    <mergeCell ref="B46:C46"/>
    <mergeCell ref="A14:D14"/>
    <mergeCell ref="B19:C19"/>
    <mergeCell ref="A10:D10"/>
    <mergeCell ref="A8:D8"/>
    <mergeCell ref="A9:D9"/>
    <mergeCell ref="B12:C12"/>
    <mergeCell ref="B13:C13"/>
    <mergeCell ref="B17:C17"/>
  </mergeCells>
  <pageMargins left="0.74803149606299213" right="0.19685039370078741" top="0.59055118110236227" bottom="0.59055118110236227" header="0" footer="0"/>
  <pageSetup paperSize="9" scale="69" fitToHeight="500" orientation="portrait" r:id="rId1"/>
  <rowBreaks count="2" manualBreakCount="2">
    <brk id="51" max="3" man="1"/>
    <brk id="10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AsRock</cp:lastModifiedBy>
  <cp:lastPrinted>2026-09-29T12:01:23Z</cp:lastPrinted>
  <dcterms:created xsi:type="dcterms:W3CDTF">2021-11-30T08:30:25Z</dcterms:created>
  <dcterms:modified xsi:type="dcterms:W3CDTF">2026-09-29T12:01:25Z</dcterms:modified>
</cp:coreProperties>
</file>