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8" windowWidth="14808" windowHeight="8016"/>
  </bookViews>
  <sheets>
    <sheet name="Дод.1" sheetId="1" r:id="rId1"/>
    <sheet name="Дод.2" sheetId="2" r:id="rId2"/>
    <sheet name="Дод.3" sheetId="3" r:id="rId3"/>
    <sheet name="Дод.5" sheetId="5" r:id="rId4"/>
    <sheet name="Дод.6" sheetId="6" r:id="rId5"/>
    <sheet name="Дод.7" sheetId="7" r:id="rId6"/>
  </sheets>
  <calcPr calcId="144525"/>
</workbook>
</file>

<file path=xl/calcChain.xml><?xml version="1.0" encoding="utf-8"?>
<calcChain xmlns="http://schemas.openxmlformats.org/spreadsheetml/2006/main">
  <c r="J69" i="7" l="1"/>
  <c r="J70" i="7" s="1"/>
  <c r="H69" i="7"/>
  <c r="H70" i="7" s="1"/>
  <c r="G41" i="7"/>
  <c r="I40" i="7"/>
  <c r="I39" i="7" s="1"/>
  <c r="I69" i="7" s="1"/>
  <c r="I70" i="7" s="1"/>
  <c r="G40" i="7"/>
  <c r="J39" i="7"/>
  <c r="H39" i="7"/>
  <c r="G39" i="7"/>
  <c r="G69" i="7" s="1"/>
  <c r="G70" i="7" s="1"/>
  <c r="I23" i="6"/>
  <c r="I21" i="6" s="1"/>
  <c r="I20" i="6" s="1"/>
  <c r="I19" i="6" s="1"/>
  <c r="I18" i="6" s="1"/>
  <c r="I26" i="6" s="1"/>
  <c r="H23" i="6"/>
  <c r="G23" i="6"/>
  <c r="G47" i="5"/>
  <c r="G46" i="5" s="1"/>
  <c r="G50" i="5" s="1"/>
  <c r="G44" i="5"/>
  <c r="G43" i="5" s="1"/>
  <c r="G49" i="5" s="1"/>
  <c r="G48" i="5" s="1"/>
  <c r="G30" i="5"/>
  <c r="G28" i="5"/>
  <c r="K64" i="3"/>
  <c r="P41" i="3"/>
  <c r="J41" i="3"/>
  <c r="P38" i="3"/>
  <c r="P37" i="3" s="1"/>
  <c r="P64" i="3" s="1"/>
  <c r="J38" i="3"/>
  <c r="J37" i="3" s="1"/>
  <c r="J64" i="3" s="1"/>
  <c r="O37" i="3"/>
  <c r="O64" i="3" s="1"/>
  <c r="N37" i="3"/>
  <c r="N64" i="3" s="1"/>
  <c r="M37" i="3"/>
  <c r="M64" i="3" s="1"/>
  <c r="L37" i="3"/>
  <c r="L64" i="3" s="1"/>
  <c r="K37" i="3"/>
  <c r="F30" i="2"/>
  <c r="E30" i="2"/>
  <c r="D30" i="2"/>
  <c r="C30" i="2"/>
  <c r="F29" i="2"/>
  <c r="E29" i="2"/>
  <c r="D29" i="2"/>
  <c r="C29" i="2" s="1"/>
  <c r="F28" i="2"/>
  <c r="E28" i="2"/>
  <c r="D28" i="2"/>
  <c r="C28" i="2"/>
  <c r="F23" i="2"/>
  <c r="F31" i="2" s="1"/>
  <c r="E23" i="2"/>
  <c r="E31" i="2" s="1"/>
  <c r="D23" i="2"/>
  <c r="D31" i="2" s="1"/>
  <c r="C31" i="2" s="1"/>
  <c r="C23" i="2"/>
  <c r="C22" i="2"/>
  <c r="C21" i="2"/>
  <c r="C20" i="2"/>
  <c r="F19" i="2"/>
  <c r="F27" i="2" s="1"/>
  <c r="F26" i="2" s="1"/>
  <c r="F32" i="2" s="1"/>
  <c r="E19" i="2" l="1"/>
  <c r="D19" i="2"/>
  <c r="F18" i="2"/>
  <c r="F24" i="2" s="1"/>
  <c r="D27" i="2" l="1"/>
  <c r="D18" i="2"/>
  <c r="C19" i="2"/>
  <c r="E27" i="2"/>
  <c r="E26" i="2" s="1"/>
  <c r="E32" i="2" s="1"/>
  <c r="E18" i="2"/>
  <c r="E24" i="2" s="1"/>
  <c r="D24" i="2" l="1"/>
  <c r="C18" i="2"/>
  <c r="D26" i="2"/>
  <c r="C27" i="2"/>
  <c r="D32" i="2" l="1"/>
  <c r="C32" i="2" s="1"/>
  <c r="C26" i="2"/>
  <c r="C24" i="2"/>
</calcChain>
</file>

<file path=xl/sharedStrings.xml><?xml version="1.0" encoding="utf-8"?>
<sst xmlns="http://schemas.openxmlformats.org/spreadsheetml/2006/main" count="890" uniqueCount="375">
  <si>
    <t>Додаток № 1</t>
  </si>
  <si>
    <t>до рішення Кароліно-Бугазької сільської ради</t>
  </si>
  <si>
    <t>від 07 березня 2025 року № 923-VIII</t>
  </si>
  <si>
    <t>"Додаток № 1</t>
  </si>
  <si>
    <t>від 25 грудня 2024 року № 851-VIII</t>
  </si>
  <si>
    <t>ДОХОДИ</t>
  </si>
  <si>
    <t>бюджету Кароліно-Бугазької сільської територіальної громади на 2025 рік</t>
  </si>
  <si>
    <t>1555400000</t>
  </si>
  <si>
    <t>(код бюджету)</t>
  </si>
  <si>
    <t>(грн.)</t>
  </si>
  <si>
    <t>Код</t>
  </si>
  <si>
    <t>Найменування згідно
 з Класифікацією доходів бюджету</t>
  </si>
  <si>
    <t>Усього</t>
  </si>
  <si>
    <t>Загальний
фонд</t>
  </si>
  <si>
    <t>Спеціальний фонд</t>
  </si>
  <si>
    <t>усього</t>
  </si>
  <si>
    <t>у тому числі
бюджет
розвитку</t>
  </si>
  <si>
    <t>1</t>
  </si>
  <si>
    <t>2</t>
  </si>
  <si>
    <t>3</t>
  </si>
  <si>
    <t>4</t>
  </si>
  <si>
    <t>5</t>
  </si>
  <si>
    <t>6</t>
  </si>
  <si>
    <t>10000000</t>
  </si>
  <si>
    <t>Податкові надходження  </t>
  </si>
  <si>
    <t>11000000</t>
  </si>
  <si>
    <t>Податки на доходи, податки на прибуток, податки на збільшення ринкової вартості  </t>
  </si>
  <si>
    <t>11010000</t>
  </si>
  <si>
    <t>Податок та збір на доходи фізичних осіб</t>
  </si>
  <si>
    <t>11010100</t>
  </si>
  <si>
    <t>Податок на доходи фізичних осіб, що сплачується податковими агентами, із доходів платника податку у вигляді заробітної плати</t>
  </si>
  <si>
    <t>11010400</t>
  </si>
  <si>
    <t>Податок на доходи фізичних осіб, що сплачується податковими агентами, із доходів платника податку інших ніж заробітна плата</t>
  </si>
  <si>
    <t>11010500</t>
  </si>
  <si>
    <t>Податок на доходи фізичних осіб, що сплачується фізичними особами за результатами річного декларування</t>
  </si>
  <si>
    <t>14000000</t>
  </si>
  <si>
    <t>Внутрішні податки на товари та послуги  </t>
  </si>
  <si>
    <t>14040000</t>
  </si>
  <si>
    <t>Акцизний податок з реалізації суб’єктами господарювання роздрібної торгівлі підакцизних товарів</t>
  </si>
  <si>
    <t>14040100</t>
  </si>
  <si>
    <t>Акцизний податок з реалізації виробниками та/або імпортерами, у тому числі в роздрібній торгівлі тютюнових виробів, тютюну та промислових замінників тютюну, рідин, що використовуються в електронних сигаретах, що оподатковується згідно з підпунктом 213.1.14 пункту 213.1 статті 213 Податкового кодексу України</t>
  </si>
  <si>
    <t>14040200</t>
  </si>
  <si>
    <t>Акцизний податок з реалізації суб’єктами господарювання роздрібної торгівлі підакцизних товарів (крім тих, що оподатковуються згідно з підпунктом 213.1.14 пункту 213.1 статті 213 Податкового кодексу України)</t>
  </si>
  <si>
    <t>18000000</t>
  </si>
  <si>
    <t>Місцеві податки та збори, що сплачуються (перераховуються) згідно з Податковим кодексом України</t>
  </si>
  <si>
    <t>18010000</t>
  </si>
  <si>
    <t>Податок на майно</t>
  </si>
  <si>
    <t>18010100</t>
  </si>
  <si>
    <t>Податок на нерухоме майно, відмінне від земельної ділянки, сплачений юридичними особами, які є власниками об`єктів житлової нерухомості</t>
  </si>
  <si>
    <t>18010200</t>
  </si>
  <si>
    <t>Податок на нерухоме майно, відмінне від земельної ділянки, сплачений фізичними особами, які є власниками об`єктів житлової нерухомості</t>
  </si>
  <si>
    <t>18010300</t>
  </si>
  <si>
    <t>Податок на нерухоме майно, відмінне від земельної ділянки, сплачений фізичними особами, які є власниками об`єктів нежитлової нерухомості</t>
  </si>
  <si>
    <t>18010400</t>
  </si>
  <si>
    <t>Податок на нерухоме майно, відмінне від земельної ділянки, сплачений  юридичними особами, які є власниками об`єктів нежитлової нерухомості</t>
  </si>
  <si>
    <t>18010500</t>
  </si>
  <si>
    <t>Земельний податок з юридичних осіб</t>
  </si>
  <si>
    <t>18010600</t>
  </si>
  <si>
    <t>Орендна плата з юридичних осіб</t>
  </si>
  <si>
    <t>18010700</t>
  </si>
  <si>
    <t>Земельний податок з фізичних осіб</t>
  </si>
  <si>
    <t>18010900</t>
  </si>
  <si>
    <t>Орендна плата з фізичних осіб</t>
  </si>
  <si>
    <t>18030000</t>
  </si>
  <si>
    <t>Туристичний збір </t>
  </si>
  <si>
    <t>18030100</t>
  </si>
  <si>
    <t>Туристичний збір, сплачений юридичними особами </t>
  </si>
  <si>
    <t>18030200</t>
  </si>
  <si>
    <t>Туристичний збір, сплачений фізичними особами </t>
  </si>
  <si>
    <t>18050000</t>
  </si>
  <si>
    <t>Єдиний податок  </t>
  </si>
  <si>
    <t>18050300</t>
  </si>
  <si>
    <t>Єдиний податок з юридичних осіб </t>
  </si>
  <si>
    <t>18050400</t>
  </si>
  <si>
    <t>Єдиний податок з фізичних осіб </t>
  </si>
  <si>
    <t>18050500</t>
  </si>
  <si>
    <t>Єдиний податок з сільськогосподарських товаровиробників,  у яких частка сільськогосподарського товаровиробництва за попередній податковий (звітний) рік дорівнює або перевищує 75 відсотків</t>
  </si>
  <si>
    <t>19000000</t>
  </si>
  <si>
    <t>Інші податки та збори </t>
  </si>
  <si>
    <t>19010000</t>
  </si>
  <si>
    <t>Екологічний податок </t>
  </si>
  <si>
    <t>19010100</t>
  </si>
  <si>
    <t>Екологічний податок, який справляється за викиди в атмосферне повітря забруднюючих речовин стаціонарними джерелами забруднення (за винятком викидів в атмосферне повітря двоокису вуглецю)</t>
  </si>
  <si>
    <t>19010200</t>
  </si>
  <si>
    <t>Надходження від скидів забруднюючих речовин безпосередньо у водні об`єкти </t>
  </si>
  <si>
    <t>19010300</t>
  </si>
  <si>
    <t>Надходження від розміщення відходів у спеціально відведених для цього місцях чи на об`єктах, крім розміщення окремих видів відходів як вторинної сировини </t>
  </si>
  <si>
    <t>20000000</t>
  </si>
  <si>
    <t>Неподаткові надходження  </t>
  </si>
  <si>
    <t>22000000</t>
  </si>
  <si>
    <t>Адміністративні збори та платежі, доходи від некомерційної господарської діяльності </t>
  </si>
  <si>
    <t>22010000</t>
  </si>
  <si>
    <t>Плата за надання адміністративних послуг</t>
  </si>
  <si>
    <t>22012500</t>
  </si>
  <si>
    <t>Плата за надання інших адміністративних послуг</t>
  </si>
  <si>
    <t>22012600</t>
  </si>
  <si>
    <t>Адміністративний збір за державну реєстрацію речових прав на нерухоме майно та їх обтяжень</t>
  </si>
  <si>
    <t>22080000</t>
  </si>
  <si>
    <t>Надходження від орендної плати за користування єдиним майновим комплексом та іншим державним майном</t>
  </si>
  <si>
    <t>22080400</t>
  </si>
  <si>
    <t>Надходження від орендної плати за користування майновим комплексом та іншим майном, що перебуває в комунальній власності</t>
  </si>
  <si>
    <t/>
  </si>
  <si>
    <t>Усього доходів
(без урахування міжбюджетних трансфертів)</t>
  </si>
  <si>
    <t>40000000</t>
  </si>
  <si>
    <t>Офіційні трансферти  </t>
  </si>
  <si>
    <t>41000000</t>
  </si>
  <si>
    <t>Від органів державного управління  </t>
  </si>
  <si>
    <t>41020000</t>
  </si>
  <si>
    <t>Дотації з державного бюджету місцевим бюджетам</t>
  </si>
  <si>
    <t>41020100</t>
  </si>
  <si>
    <t>Базова дотація</t>
  </si>
  <si>
    <t>41030000</t>
  </si>
  <si>
    <t>Субвенції з державного бюджету місцевим бюджетам</t>
  </si>
  <si>
    <t>41033900</t>
  </si>
  <si>
    <t>Освітня субвенція з державного бюджету місцевим бюджетам</t>
  </si>
  <si>
    <t>41035400</t>
  </si>
  <si>
    <t>Субвенція з державного бюджету місцевим бюджетам на надання державної підтримки особам з особливими освітніми потребами</t>
  </si>
  <si>
    <t>41036000</t>
  </si>
  <si>
    <t>Субвенція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«Нова українська школа»</t>
  </si>
  <si>
    <t>41036300</t>
  </si>
  <si>
    <t>Субвенція з державного бюджету місцевим бюджетам на здійснення доплат педагогічним працівникам закладів загальної середньої освіти</t>
  </si>
  <si>
    <t>Х</t>
  </si>
  <si>
    <t>Разом доходів</t>
  </si>
  <si>
    <t>Сільський голова</t>
  </si>
  <si>
    <t>Андрій АПАНАСЕНКО</t>
  </si>
  <si>
    <t>Додаток № 2</t>
  </si>
  <si>
    <t>"Додаток № 2</t>
  </si>
  <si>
    <t>від 25 грудня 2024 року  № 851 -VIII</t>
  </si>
  <si>
    <t>Фінансування сільського бюджету на 2025 рік</t>
  </si>
  <si>
    <t>Найменування згідно з Класифікацією фінансування бюджету</t>
  </si>
  <si>
    <t>Загальний фонд</t>
  </si>
  <si>
    <t xml:space="preserve">у т.ч. бюджет розвитку </t>
  </si>
  <si>
    <t>Фінансування за типом кредитора</t>
  </si>
  <si>
    <t>Внутрішнє фінансування</t>
  </si>
  <si>
    <t xml:space="preserve">Фінансування за рахунок зміни залишків коштів бюджетів </t>
  </si>
  <si>
    <t>На початок періоду</t>
  </si>
  <si>
    <t>На кінець періоду</t>
  </si>
  <si>
    <t>Передача коштів із спеціального до загального фонду бюджету</t>
  </si>
  <si>
    <t>Кошти, що передаються із загального фонду бюджету до бюджету розвитку (спеціального фонду)</t>
  </si>
  <si>
    <t>х</t>
  </si>
  <si>
    <t>Загальне фінаснування</t>
  </si>
  <si>
    <t>Фінансування за типом боргового зобов'язання</t>
  </si>
  <si>
    <t>Фінансування за активними операціями</t>
  </si>
  <si>
    <t>Зміни обсягів бюджетних коштів коштів</t>
  </si>
  <si>
    <t xml:space="preserve"> Сільський голова  </t>
  </si>
  <si>
    <t>Додаток №3</t>
  </si>
  <si>
    <t>"Додаток № 3</t>
  </si>
  <si>
    <t>РОЗПОДІЛ</t>
  </si>
  <si>
    <t>видатків бюджету Кароліно-Бугазької сільської територіальної громади на 2025 рік</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</si>
  <si>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</si>
  <si>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</si>
  <si>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</si>
  <si>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</si>
  <si>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Разом</t>
  </si>
  <si>
    <t>видатки споживання</t>
  </si>
  <si>
    <t>з них</t>
  </si>
  <si>
    <t>видатки
розвитку</t>
  </si>
  <si>
    <t>у тому числі бюджет розвитку</t>
  </si>
  <si>
    <t>оплата
праці</t>
  </si>
  <si>
    <t>комунальні послуги та енергоносії</t>
  </si>
  <si>
    <t>7</t>
  </si>
  <si>
    <t>8</t>
  </si>
  <si>
    <t>9</t>
  </si>
  <si>
    <t>10</t>
  </si>
  <si>
    <t>11</t>
  </si>
  <si>
    <t>12</t>
  </si>
  <si>
    <t>13</t>
  </si>
  <si>
    <t>14</t>
  </si>
  <si>
    <t>15</t>
  </si>
  <si>
    <t>16</t>
  </si>
  <si>
    <t>0100000</t>
  </si>
  <si>
    <t xml:space="preserve">Апарат (секретаріат) місцевої ради </t>
  </si>
  <si>
    <t>0110000</t>
  </si>
  <si>
    <t>0100</t>
  </si>
  <si>
    <t>ДЕРЖАВНЕ УПРАВЛІННЯ</t>
  </si>
  <si>
    <t>0110150</t>
  </si>
  <si>
    <t>0150</t>
  </si>
  <si>
    <t>0111</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</si>
  <si>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</si>
  <si>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2000</t>
  </si>
  <si>
    <t>ОХОРОНА ЗДОРОВ’Я</t>
  </si>
  <si>
    <t>0112113</t>
  </si>
  <si>
    <t>2113</t>
  </si>
  <si>
    <t>0721</t>
  </si>
  <si>
    <t>Первинна медична допомога населенню, що надається амбулаторно-поліклінічними закладами (відділеннями)</t>
  </si>
  <si>
    <t>0112146</t>
  </si>
  <si>
    <t>2146</t>
  </si>
  <si>
    <t>0763</t>
  </si>
  <si>
    <t>Відшкодування вартості лікарських засобів для лікування окремих захворювань</t>
  </si>
  <si>
    <t>0112152</t>
  </si>
  <si>
    <t>2152</t>
  </si>
  <si>
    <t>Інші програми та заходи у сфері охорони здоров’я</t>
  </si>
  <si>
    <t>3000</t>
  </si>
  <si>
    <t>СОЦІАЛЬНИЙ ЗАХИСТ ТА СОЦІАЛЬНЕ ЗАБЕЗПЕЧЕННЯ</t>
  </si>
  <si>
    <t>0113160</t>
  </si>
  <si>
    <t>3160</t>
  </si>
  <si>
    <t>1010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</si>
  <si>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</si>
  <si>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0113230</t>
  </si>
  <si>
    <t>3230</t>
  </si>
  <si>
    <t>1070</t>
  </si>
  <si>
    <t>Видатки, пов`язані з наданням підтримки внутрішньо переміщеним та/або евакуйованим особам у зв`язку із введенням воєнного стану</t>
  </si>
  <si>
    <t>0113242</t>
  </si>
  <si>
    <t>3242</t>
  </si>
  <si>
    <t>1090</t>
  </si>
  <si>
    <t>Інші заходи у сфері соціального захисту і соціального забезпечення</t>
  </si>
  <si>
    <t>6000</t>
  </si>
  <si>
    <t>ЖИТЛОВО-КОМУНАЛЬНЕ ГОСПОДАРСТВО</t>
  </si>
  <si>
    <t>0116020</t>
  </si>
  <si>
    <t>6020</t>
  </si>
  <si>
    <t>0620</t>
  </si>
  <si>
    <t>Забезпечення функціонування підприємств, установ та організацій, що виробляють, виконують та/або надають житлово-комунальні послуги</t>
  </si>
  <si>
    <t>0116030</t>
  </si>
  <si>
    <t>6030</t>
  </si>
  <si>
    <t>Організація благоустрою населених пунктів</t>
  </si>
  <si>
    <t>8000</t>
  </si>
  <si>
    <t>ІНША ДІЯЛЬНІСТЬ</t>
  </si>
  <si>
    <t>0118130</t>
  </si>
  <si>
    <t>8130</t>
  </si>
  <si>
    <t>0320</t>
  </si>
  <si>
    <t>Забезпечення діяльності місцевої та добровільної пожежної охорони</t>
  </si>
  <si>
    <t>0118240</t>
  </si>
  <si>
    <t>8240</t>
  </si>
  <si>
    <t>0380</t>
  </si>
  <si>
    <t>Заходи та роботи з територіальної оборони</t>
  </si>
  <si>
    <t>0118330</t>
  </si>
  <si>
    <t>8330</t>
  </si>
  <si>
    <t>0540</t>
  </si>
  <si>
    <t>Інша діяльність у сфері екології та охорони природних ресурсів</t>
  </si>
  <si>
    <t>0600000</t>
  </si>
  <si>
    <t>Орган з питань освіти і науки</t>
  </si>
  <si>
    <t>0610000</t>
  </si>
  <si>
    <t>0610160</t>
  </si>
  <si>
    <t>0160</t>
  </si>
  <si>
    <t>Керівництво і управління у відповідній сфері у містах (місті Києві), селищах, селах, територіальних громадах</t>
  </si>
  <si>
    <t>1000</t>
  </si>
  <si>
    <t>ОСВІТА</t>
  </si>
  <si>
    <t>0611010</t>
  </si>
  <si>
    <t>0910</t>
  </si>
  <si>
    <t>Надання дошкільної освіти</t>
  </si>
  <si>
    <t>0611021</t>
  </si>
  <si>
    <t>1021</t>
  </si>
  <si>
    <t>0921</t>
  </si>
  <si>
    <t>Надання загальної середньої освіти закладами загальної середньої освіти за рахунок коштів місцевого бюджету</t>
  </si>
  <si>
    <t>0611031</t>
  </si>
  <si>
    <t>1031</t>
  </si>
  <si>
    <t>Надання загальної середньої освіти закладами загальної середньої освіти за рахунок освітньої субвенції</t>
  </si>
  <si>
    <t>0611080</t>
  </si>
  <si>
    <t>1080</t>
  </si>
  <si>
    <t>0960</t>
  </si>
  <si>
    <t>Надання спеціалізованої освіти мистецькими школами</t>
  </si>
  <si>
    <t>0611184</t>
  </si>
  <si>
    <t>1184</t>
  </si>
  <si>
    <t>0990</t>
  </si>
  <si>
    <t>Виконання заходів, спрямованих на реалізацію публічного інвестиційного проекту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</si>
  <si>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0611200</t>
  </si>
  <si>
    <t>1200</t>
  </si>
  <si>
    <t>Проведення (надання) додаткових психологопедагогічних і корекційно-розвиткових занять (послуг) за рахунок субвенції з державного бюджету місцевим бюджетам на надання державної підтримки особам з особливими освітніми потребами</t>
  </si>
  <si>
    <t>0611403</t>
  </si>
  <si>
    <t>1403</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</si>
  <si>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</si>
  <si>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в т.ч за рахунок:Забезпечення харчуванням учнів початкових класів закладів загальної середньої освіти за рахунок субвенції</t>
  </si>
  <si>
    <t>0611600</t>
  </si>
  <si>
    <t>1600</t>
  </si>
  <si>
    <t>Здійснення доплат педагогічним працівникам закладів загальної середньої освіти за рахунок субвенції з державного бюджету місцевим бюджетам</t>
  </si>
  <si>
    <t>0613140</t>
  </si>
  <si>
    <t>3140</t>
  </si>
  <si>
    <t>1040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</si>
  <si>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</si>
  <si>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4000</t>
  </si>
  <si>
    <t>КУЛЬТУРА I МИСТЕЦТВО</t>
  </si>
  <si>
    <t>0614060</t>
  </si>
  <si>
    <t>4060</t>
  </si>
  <si>
    <t>0828</t>
  </si>
  <si>
    <t>Забезпечення діяльності палаців i будинків культури, клубів, центрів дозвілля та iнших клубних закладів</t>
  </si>
  <si>
    <t>3700000</t>
  </si>
  <si>
    <t>Орган з питань фінансів</t>
  </si>
  <si>
    <t>3710000</t>
  </si>
  <si>
    <t>3710160</t>
  </si>
  <si>
    <t>3718710</t>
  </si>
  <si>
    <t>8710</t>
  </si>
  <si>
    <t>0133</t>
  </si>
  <si>
    <t>Резервний фонд місцевого бюджету</t>
  </si>
  <si>
    <t>9000</t>
  </si>
  <si>
    <t>МІЖБЮДЖЕТНІ ТРАНСФЕРТИ</t>
  </si>
  <si>
    <t>3719770</t>
  </si>
  <si>
    <t>9770</t>
  </si>
  <si>
    <t>0180</t>
  </si>
  <si>
    <t>Інші субвенції з місцевого бюджету</t>
  </si>
  <si>
    <t>3719800</t>
  </si>
  <si>
    <t>9800</t>
  </si>
  <si>
    <t>Субвенція з місцевого бюджету державному бюджету на виконання програм соціально-економічного розвитку регіонів</t>
  </si>
  <si>
    <t>X</t>
  </si>
  <si>
    <t>УСЬОГО</t>
  </si>
  <si>
    <t>загальний фонд</t>
  </si>
  <si>
    <t>спеціальний фонд</t>
  </si>
  <si>
    <t>Додаток №5</t>
  </si>
  <si>
    <t>до рішення  Кароліно-Бугазької сільської ради</t>
  </si>
  <si>
    <t>"Додаток № 5</t>
  </si>
  <si>
    <t>Міжбюджетні трансферти на 2025 рік</t>
  </si>
  <si>
    <t>1. Показники міжбюджетних трансфертів з інших бюджетів</t>
  </si>
  <si>
    <t>Код Класифікації доходу бюджету /Код бюджету</t>
  </si>
  <si>
    <t>Найменування трансферту /
Найменування бюджету – надавача міжбюджетного трансферту</t>
  </si>
  <si>
    <t>І. Трансферти до загального фонду бюджету</t>
  </si>
  <si>
    <t>9900000000</t>
  </si>
  <si>
    <t>Державний бюджет України</t>
  </si>
  <si>
    <t>ІІ. Трансферти до спеціального фонду бюджету</t>
  </si>
  <si>
    <t>41051100</t>
  </si>
  <si>
    <t>Субвенція з місцевого бюджету за рахунок залишку коштів освітньої субвенції, що утворився на початок бюджетного періоду</t>
  </si>
  <si>
    <t>1510000000</t>
  </si>
  <si>
    <t>Обласний бюджет Одеської області</t>
  </si>
  <si>
    <t>УСЬОГО за розділами І, ІІ, у тому числі:</t>
  </si>
  <si>
    <t>2. Показники міжбюджетних трансфертів іншим бюджетам</t>
  </si>
  <si>
    <t>Код Програмної класифікації видатків та кредитування місцевого бюджету /Код бюджету</t>
  </si>
  <si>
    <t>Код типової програмної класифікації видатків та кредитування місцевого бюджету</t>
  </si>
  <si>
    <t xml:space="preserve">Найменування трансферту /
Найменування бюджету – отримувача міжбюджетного трансферту
</t>
  </si>
  <si>
    <t>І. Трансферти із загального фонду бюджету</t>
  </si>
  <si>
    <t>1551900000</t>
  </si>
  <si>
    <t>Бюджет Дальницької сільської територіальної громади</t>
  </si>
  <si>
    <t>1554000000</t>
  </si>
  <si>
    <t>Бюджет Білгород-Дністровської міської територіальної громади</t>
  </si>
  <si>
    <t>1556300000</t>
  </si>
  <si>
    <t>Бюджет Овідіопольської селищної територіальної громади</t>
  </si>
  <si>
    <t>ІІ. Трансферти із спеціального фонду бюджету</t>
  </si>
  <si>
    <t>Додаток № 6</t>
  </si>
  <si>
    <t>від 07 березня 2025 року  № 923-VIII</t>
  </si>
  <si>
    <t>"Додаток № 6</t>
  </si>
  <si>
    <t>від 25 грудня 2024 року  № 851-VIII</t>
  </si>
  <si>
    <t>Обсяги капітальних вкладень бюджету у розрізі інвестиційних проектів</t>
  </si>
  <si>
    <t>у 2025 році</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</si>
  <si>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</si>
  <si>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Найменування інвестиційного
проекту</t>
  </si>
  <si>
    <t>Загальний період реалізації проекту,
(рік початку і завершення)</t>
  </si>
  <si>
    <t>Загальна вартість проекту, гривень</t>
  </si>
  <si>
    <t>Обсяг капітальних вкладень
місцевого бюджету всього, гривень</t>
  </si>
  <si>
    <t>Обсяг капітальних вкладень місцевого бюджету у 2025 році, гривень</t>
  </si>
  <si>
    <t xml:space="preserve">Очікуваний рівень готовності проекту на кінець 2025  року, % </t>
  </si>
  <si>
    <t>Роботи по проведення експертизи проекту будівництва на реконструкцію Кароліно-Бугазького закладу загальної середньої освіти з прибудовою будівлі для початкових класів, спортивною залою та стадіоном</t>
  </si>
  <si>
    <t>Проектно-кошторисна документація на реконструкцію Кароліно-Бугазького закладу загальної середньої освіти з прибудовою будівлі для початкових класів, спортивною залою та стадіоном</t>
  </si>
  <si>
    <t>Співфінансування на реконструкцію Кароліно-Бугазького закладу загальної середньої освіти з прибудовою будівлі для початкових класів, спортивною залою та стадіоном</t>
  </si>
  <si>
    <t>Додаток № 7</t>
  </si>
  <si>
    <t>від 07 березня 2025 року №923-VIII</t>
  </si>
  <si>
    <t>"Додаток № 7</t>
  </si>
  <si>
    <t>Розподіл витрат бюджету Кароліно-Бугазької сільської територіальної громади на реалізацію місцевих/регіональних програм у 2025 році</t>
  </si>
  <si>
    <t>Найменування
місцевої/регіональної програми</t>
  </si>
  <si>
    <t>Дата та номер документа, яким затверджено місцеву регіональну програму</t>
  </si>
  <si>
    <t>Програма розвитку місцевого самоврядування Кароліно-Бугазької сільської ради на 2021-2025рр.</t>
  </si>
  <si>
    <t xml:space="preserve">Програми розвитку та фінансової підтримки комунального  некомерційного підприємства 
«Затоківська амбулаторія загальної практики -  сімейної медицини» «Амбулаторно-поліклінічної допомоги населенню територіальної громади» на 2021-2025 роки </t>
  </si>
  <si>
    <t>№931-VIII від 07.03.2025р.</t>
  </si>
  <si>
    <t>Програма виплат компенсації фізичним особам, які надають соціальні послуги з догляду на непрофесійній основі на території Кароліно-Бугазької сільської ради Білгород-Дністровського району Одеської області на 2025р.</t>
  </si>
  <si>
    <t>№924-VIII від 07.03.2025р.</t>
  </si>
  <si>
    <t xml:space="preserve">Програма виплат компенсації фізичним особам, які зареєстровані та надають соціальні послуги з догляду без здійснення підприємницьеої діяльності на професійній основі, на території Кароліно-Бугазької  територіальної громади Білгород-Дністровського району Одеської області на 2024-2025 рр.
</t>
  </si>
  <si>
    <t>№927-VIII від 07.03.2025р.</t>
  </si>
  <si>
    <t>Програма захисту та підтримки цивільного населення Кароліно-Бугазької сільської територіальної громади та евакуйованого населення в умовах правового режиму воєнного стану</t>
  </si>
  <si>
    <t>№742-VIII від 12.04.2022р.</t>
  </si>
  <si>
    <t>Цільова комплексна програма Кароліно-Бугазької сільської ради «Соціальний захист» на 2021-2025 роки</t>
  </si>
  <si>
    <t>№926-VIII від 07.03.2025р.</t>
  </si>
  <si>
    <t>Комплексна програма розвитку житлово-комунального господарства Кароліно-Бугазької  сільської ради на 2021 – 2025 роки</t>
  </si>
  <si>
    <t>Програма розвитку та підтримки Комунального підприємства "БУГАЗ" на 2025р.</t>
  </si>
  <si>
    <t>№928-VIII від 07.03.2025р.</t>
  </si>
  <si>
    <t>Програма цивільного захисту та техногенної та пожежної безпеки громади Кароліно-Бугазької сільської ради Білгород-Дністровського району Одеської  області на 2023-2025 роки.</t>
  </si>
  <si>
    <t>№818-VIII від 30.03.2023р.</t>
  </si>
  <si>
    <t>Програма сприяння обороноздатності Збройних сил України, Державної прикордонної служби України, Морської охорони Державної прикордонної служби України, Війська Противоповітняної Оборони України, Національної гвардії України, центрів комплектування та соціальної підтримки та сил територіальної оборони Кароліно-Бугазької сільської територіальної громади на 2022-2025рр.</t>
  </si>
  <si>
    <t>№740-VIII від 12.04 2022р.</t>
  </si>
  <si>
    <t>Програми охорони довкілля та забезпечення екологічної безпеки на території Кароліно-Бугазької сільської ради  на 2021-2025 роки</t>
  </si>
  <si>
    <t>Комплексна програма розвитку освіти, культури,  сім’ї,  молоді та спорту Кароліно-Бугазької сільської ради  на  2021-2025 роки</t>
  </si>
  <si>
    <t>№932-VIII від 07.03.2025р.</t>
  </si>
  <si>
    <t>Програма оздоровлення та відпочинку дітей та затвердження порядку щодо організації оздоровлення та відпочинку дітей Кароліно-Бугазької сільської ради  на  2021-2025 роки</t>
  </si>
  <si>
    <t>№930-VIII від 07.03.2025р.</t>
  </si>
  <si>
    <t>Комплексна програма соціального захисту населення Кароліно-Бугазької сільської територіальної громади на 2021-2025 роки «Соціальний захист»</t>
  </si>
  <si>
    <t>Комплексна програма з утворення містобудівної та проектної документації для розвитку соціально-житлової забудови та інженерної, транспортної інфраструктури на території Кароліно-Бугазької сільської ради на 2021-2025рр.</t>
  </si>
  <si>
    <t>Програма підвищення ефективності діяльності підрозділів 26 прикордонного загону на 2025 рік</t>
  </si>
  <si>
    <t>№872-VIII від 25.12.2024р.</t>
  </si>
  <si>
    <t>Програма техногенної та пожежної безпеки громади Кароліно-Бугазької сільської ради Білгород-Дністровського району Одеської  області на 2023-2025 рр.</t>
  </si>
  <si>
    <t>№818-VIII від 30.03.2023р., №933-VIII від 07.03.2025р.</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</si>
</sst>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5" formatCode="#,##0.00_ ;\-#,##0.00\ "/>
    <numFmt numFmtId="166" formatCode="#,##0.0"/>
    <numFmt numFmtId="171" formatCode="#0.00"/>
  </numFmts>
  <fonts count="53">
    <font>
      <sz val="11"/>
      <color theme="1"/>
      <name val="Calibri"/>
      <family val="2"/>
      <scheme val="minor"/>
    </font>
    <font>
      <sz val="11"/>
      <color theme="1"/>
      <name val="Calibri"/>
      <family val="2"/>
      <scheme val="minor"/>
    </font>
    <font>
      <sz val="9"/>
      <color indexed="8"/>
      <name val="Times New Roman"/>
      <family val="1"/>
      <charset val="204"/>
    </font>
    <font>
      <sz val="9"/>
      <name val="Times New Roman"/>
      <family val="1"/>
      <charset val="204"/>
    </font>
    <font>
      <i/>
      <sz val="9"/>
      <color indexed="8"/>
      <name val="Times New Roman"/>
      <family val="1"/>
      <charset val="204"/>
    </font>
    <font>
      <b/>
      <sz val="9"/>
      <color indexed="8"/>
      <name val="Times New Roman"/>
      <family val="1"/>
      <charset val="204"/>
    </font>
    <font>
      <b/>
      <u/>
      <sz val="9"/>
      <color indexed="8"/>
      <name val="Times New Roman"/>
      <family val="1"/>
      <charset val="204"/>
    </font>
    <font>
      <sz val="7"/>
      <color indexed="8"/>
      <name val="Times New Roman"/>
      <family val="1"/>
      <charset val="204"/>
    </font>
    <font>
      <sz val="8"/>
      <color indexed="8"/>
      <name val="Times New Roman"/>
      <family val="1"/>
      <charset val="204"/>
    </font>
    <font>
      <b/>
      <sz val="8"/>
      <color indexed="8"/>
      <name val="Times New Roman"/>
      <family val="1"/>
      <charset val="204"/>
    </font>
    <font>
      <sz val="8"/>
      <name val="Times New Roman"/>
      <family val="1"/>
      <charset val="204"/>
    </font>
    <font>
      <b/>
      <i/>
      <sz val="9"/>
      <color indexed="8"/>
      <name val="Times New Roman"/>
      <family val="1"/>
      <charset val="204"/>
    </font>
    <font>
      <i/>
      <sz val="9"/>
      <name val="Times New Roman"/>
      <family val="1"/>
      <charset val="204"/>
    </font>
    <font>
      <sz val="14"/>
      <name val="Times New Roman"/>
      <family val="1"/>
      <charset val="204"/>
    </font>
    <font>
      <i/>
      <sz val="14"/>
      <name val="Times New Roman"/>
      <family val="1"/>
      <charset val="204"/>
    </font>
    <font>
      <sz val="10"/>
      <name val="Arial Cyr"/>
      <charset val="204"/>
    </font>
    <font>
      <b/>
      <sz val="14"/>
      <name val="Times New Roman"/>
      <family val="1"/>
      <charset val="204"/>
    </font>
    <font>
      <b/>
      <u/>
      <sz val="14"/>
      <name val="Times New Roman"/>
      <family val="1"/>
      <charset val="204"/>
    </font>
    <font>
      <b/>
      <sz val="14"/>
      <color indexed="8"/>
      <name val="Times New Roman"/>
      <family val="1"/>
      <charset val="204"/>
    </font>
    <font>
      <b/>
      <sz val="14"/>
      <color rgb="FF003300"/>
      <name val="Times New Roman"/>
      <family val="1"/>
      <charset val="204"/>
    </font>
    <font>
      <b/>
      <i/>
      <sz val="14"/>
      <name val="Times New Roman"/>
      <family val="1"/>
      <charset val="204"/>
    </font>
    <font>
      <b/>
      <i/>
      <sz val="14"/>
      <color indexed="10"/>
      <name val="Times New Roman"/>
      <family val="1"/>
      <charset val="204"/>
    </font>
    <font>
      <sz val="7"/>
      <name val="Times New Roman"/>
      <family val="1"/>
      <charset val="204"/>
    </font>
    <font>
      <i/>
      <sz val="7"/>
      <name val="Times New Roman"/>
      <family val="1"/>
      <charset val="204"/>
    </font>
    <font>
      <sz val="7"/>
      <color rgb="FFFF0000"/>
      <name val="Times New Roman"/>
      <family val="1"/>
      <charset val="204"/>
    </font>
    <font>
      <b/>
      <sz val="7"/>
      <color indexed="8"/>
      <name val="Times New Roman"/>
      <family val="1"/>
      <charset val="204"/>
    </font>
    <font>
      <sz val="6"/>
      <color indexed="8"/>
      <name val="Times New Roman"/>
      <family val="1"/>
      <charset val="204"/>
    </font>
    <font>
      <sz val="6"/>
      <name val="Times New Roman"/>
      <family val="1"/>
      <charset val="204"/>
    </font>
    <font>
      <b/>
      <sz val="7"/>
      <color theme="0"/>
      <name val="Times New Roman"/>
      <family val="1"/>
      <charset val="204"/>
    </font>
    <font>
      <b/>
      <sz val="5"/>
      <color theme="0"/>
      <name val="Times New Roman"/>
      <family val="1"/>
      <charset val="204"/>
    </font>
    <font>
      <sz val="7"/>
      <color theme="0"/>
      <name val="Times New Roman"/>
      <family val="1"/>
      <charset val="204"/>
    </font>
    <font>
      <b/>
      <sz val="6"/>
      <color theme="0"/>
      <name val="Times New Roman"/>
      <family val="1"/>
      <charset val="204"/>
    </font>
    <font>
      <sz val="6"/>
      <color theme="0"/>
      <name val="Times New Roman"/>
      <family val="1"/>
      <charset val="204"/>
    </font>
    <font>
      <i/>
      <sz val="7"/>
      <color indexed="8"/>
      <name val="Times New Roman"/>
      <family val="1"/>
      <charset val="204"/>
    </font>
    <font>
      <b/>
      <i/>
      <sz val="7"/>
      <color indexed="8"/>
      <name val="Times New Roman"/>
      <family val="1"/>
      <charset val="204"/>
    </font>
    <font>
      <sz val="9"/>
      <color indexed="8"/>
      <name val="SansSerif"/>
    </font>
    <font>
      <sz val="9"/>
      <name val="Arial"/>
      <family val="2"/>
      <charset val="204"/>
    </font>
    <font>
      <b/>
      <i/>
      <sz val="10"/>
      <color indexed="8"/>
      <name val="Times New Roman"/>
      <family val="1"/>
      <charset val="204"/>
    </font>
    <font>
      <b/>
      <i/>
      <sz val="10"/>
      <name val="Times New Roman"/>
      <family val="1"/>
      <charset val="204"/>
    </font>
    <font>
      <sz val="10"/>
      <name val="Times New Roman"/>
      <family val="1"/>
      <charset val="204"/>
    </font>
    <font>
      <i/>
      <sz val="10"/>
      <name val="Times New Roman"/>
      <family val="1"/>
      <charset val="204"/>
    </font>
    <font>
      <b/>
      <sz val="10"/>
      <name val="Times New Roman"/>
      <family val="1"/>
      <charset val="204"/>
    </font>
    <font>
      <b/>
      <sz val="10"/>
      <color indexed="8"/>
      <name val="Times New Roman"/>
      <family val="1"/>
      <charset val="204"/>
    </font>
    <font>
      <sz val="10"/>
      <color indexed="8"/>
      <name val="Times New Roman"/>
      <family val="1"/>
      <charset val="204"/>
    </font>
    <font>
      <b/>
      <sz val="6"/>
      <color indexed="8"/>
      <name val="Times New Roman"/>
      <family val="1"/>
      <charset val="204"/>
    </font>
    <font>
      <sz val="12"/>
      <name val="Times New Roman"/>
      <family val="1"/>
      <charset val="204"/>
    </font>
    <font>
      <b/>
      <sz val="9"/>
      <name val="Times New Roman"/>
      <family val="1"/>
      <charset val="204"/>
    </font>
    <font>
      <i/>
      <sz val="8"/>
      <name val="Times New Roman"/>
      <family val="1"/>
      <charset val="204"/>
    </font>
    <font>
      <b/>
      <u/>
      <sz val="8"/>
      <color indexed="8"/>
      <name val="Times New Roman"/>
      <family val="1"/>
      <charset val="204"/>
    </font>
    <font>
      <sz val="8"/>
      <color indexed="8"/>
      <name val="SansSerif"/>
    </font>
    <font>
      <sz val="8"/>
      <name val="Arial"/>
      <family val="2"/>
      <charset val="204"/>
    </font>
    <font>
      <sz val="8"/>
      <color theme="0"/>
      <name val="Times New Roman"/>
      <family val="1"/>
      <charset val="204"/>
    </font>
    <font>
      <b/>
      <i/>
      <sz val="8"/>
      <name val="Times New Roman"/>
      <family val="1"/>
      <charset val="204"/>
    </font>
  </fonts>
  <fills count="5">
    <fill>
      <patternFill patternType="none"/>
    </fill>
    <fill>
      <patternFill patternType="gray125"/>
    </fill>
    <fill>
      <patternFill patternType="solid">
        <fgColor rgb="FFD1FFFF"/>
        <bgColor indexed="64"/>
      </patternFill>
    </fill>
    <fill>
      <patternFill patternType="solid">
        <fgColor theme="0"/>
        <bgColor indexed="64"/>
      </patternFill>
    </fill>
    <fill>
      <patternFill patternType="solid">
        <fgColor rgb="FFFFFF00"/>
        <bgColor indexed="64"/>
      </patternFill>
    </fill>
  </fills>
  <borders count="18">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8"/>
      </top>
      <bottom/>
      <diagonal/>
    </border>
    <border>
      <left style="thin">
        <color indexed="8"/>
      </left>
      <right style="thin">
        <color indexed="8"/>
      </right>
      <top style="thin">
        <color indexed="8"/>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bottom style="thin">
        <color indexed="8"/>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style="thin">
        <color indexed="8"/>
      </left>
      <right/>
      <top style="thin">
        <color indexed="8"/>
      </top>
      <bottom/>
      <diagonal/>
    </border>
    <border>
      <left style="thin">
        <color indexed="8"/>
      </left>
      <right style="thin">
        <color indexed="8"/>
      </right>
      <top/>
      <bottom/>
      <diagonal/>
    </border>
  </borders>
  <cellStyleXfs count="3">
    <xf numFmtId="0" fontId="0" fillId="0" borderId="0"/>
    <xf numFmtId="43" fontId="1" fillId="0" borderId="0" applyFont="0" applyFill="0" applyBorder="0" applyAlignment="0" applyProtection="0"/>
    <xf numFmtId="0" fontId="15" fillId="0" borderId="0"/>
  </cellStyleXfs>
  <cellXfs count="263">
    <xf numFmtId="0" fontId="0" fillId="0" borderId="0" xfId="0"/>
    <xf numFmtId="0" fontId="2" fillId="0" borderId="0" xfId="0" applyFont="1" applyBorder="1" applyAlignment="1" applyProtection="1">
      <alignment horizontal="left" vertical="top" wrapText="1"/>
    </xf>
    <xf numFmtId="0" fontId="3" fillId="0" borderId="0" xfId="0" applyFont="1"/>
    <xf numFmtId="0" fontId="2" fillId="0" borderId="0" xfId="0" applyFont="1" applyBorder="1" applyAlignment="1" applyProtection="1">
      <alignment vertical="top"/>
    </xf>
    <xf numFmtId="0" fontId="2" fillId="0" borderId="0" xfId="0" applyFont="1" applyBorder="1" applyAlignment="1" applyProtection="1"/>
    <xf numFmtId="0" fontId="4" fillId="0" borderId="0" xfId="0" applyFont="1" applyBorder="1" applyAlignment="1" applyProtection="1">
      <alignment horizontal="left" vertical="top" wrapText="1"/>
    </xf>
    <xf numFmtId="0" fontId="2" fillId="0" borderId="0" xfId="0" applyFont="1" applyBorder="1" applyAlignment="1" applyProtection="1">
      <alignment horizontal="left" vertical="top"/>
    </xf>
    <xf numFmtId="0" fontId="2" fillId="0" borderId="0" xfId="0" applyFont="1" applyBorder="1" applyAlignment="1" applyProtection="1">
      <alignment horizontal="left"/>
    </xf>
    <xf numFmtId="0" fontId="5" fillId="0" borderId="0" xfId="0" applyFont="1" applyBorder="1" applyAlignment="1" applyProtection="1">
      <alignment horizontal="center" vertical="top" wrapText="1"/>
    </xf>
    <xf numFmtId="0" fontId="6" fillId="0" borderId="0" xfId="0" applyFont="1" applyBorder="1" applyAlignment="1" applyProtection="1">
      <alignment horizontal="left" vertical="center"/>
    </xf>
    <xf numFmtId="0" fontId="5" fillId="0" borderId="0" xfId="0" applyFont="1" applyBorder="1" applyAlignment="1" applyProtection="1">
      <alignment horizontal="left" vertical="center"/>
    </xf>
    <xf numFmtId="0" fontId="2" fillId="0" borderId="0" xfId="0" applyFont="1" applyBorder="1" applyAlignment="1" applyProtection="1">
      <alignment horizontal="left" wrapText="1"/>
    </xf>
    <xf numFmtId="0" fontId="7" fillId="0" borderId="0" xfId="0" applyFont="1" applyBorder="1" applyAlignment="1" applyProtection="1">
      <alignment horizontal="left" vertical="top"/>
    </xf>
    <xf numFmtId="0" fontId="8" fillId="0" borderId="0" xfId="0" applyFont="1" applyBorder="1" applyAlignment="1" applyProtection="1">
      <alignment horizontal="left" vertical="top"/>
    </xf>
    <xf numFmtId="0" fontId="9" fillId="0" borderId="1" xfId="0" applyFont="1" applyBorder="1" applyAlignment="1" applyProtection="1">
      <alignment horizontal="center" vertical="center" wrapText="1"/>
    </xf>
    <xf numFmtId="0" fontId="9" fillId="0" borderId="2" xfId="0" applyFont="1" applyBorder="1" applyAlignment="1" applyProtection="1">
      <alignment horizontal="center" vertical="center" wrapText="1"/>
    </xf>
    <xf numFmtId="0" fontId="9" fillId="0" borderId="3" xfId="0" applyFont="1" applyBorder="1" applyAlignment="1" applyProtection="1">
      <alignment horizontal="center" vertical="center" wrapText="1"/>
    </xf>
    <xf numFmtId="0" fontId="8" fillId="0" borderId="0" xfId="0" applyFont="1" applyBorder="1" applyAlignment="1" applyProtection="1">
      <alignment horizontal="left" vertical="center" wrapText="1"/>
    </xf>
    <xf numFmtId="0" fontId="10" fillId="0" borderId="0" xfId="0" applyFont="1" applyAlignment="1">
      <alignment vertical="center"/>
    </xf>
    <xf numFmtId="0" fontId="9" fillId="0" borderId="3" xfId="0" applyFont="1" applyBorder="1" applyAlignment="1" applyProtection="1">
      <alignment horizontal="center" vertical="center" wrapText="1"/>
    </xf>
    <xf numFmtId="0" fontId="8" fillId="0" borderId="1" xfId="0" applyFont="1" applyBorder="1" applyAlignment="1" applyProtection="1">
      <alignment horizontal="center" vertical="center" wrapText="1"/>
    </xf>
    <xf numFmtId="0" fontId="8" fillId="0" borderId="1" xfId="0" applyFont="1" applyBorder="1" applyAlignment="1" applyProtection="1">
      <alignment horizontal="center" vertical="center" wrapText="1"/>
    </xf>
    <xf numFmtId="0" fontId="8" fillId="0" borderId="2" xfId="0" applyFont="1" applyBorder="1" applyAlignment="1" applyProtection="1">
      <alignment horizontal="center" vertical="center" wrapText="1"/>
    </xf>
    <xf numFmtId="0" fontId="8" fillId="0" borderId="3" xfId="0" applyFont="1" applyBorder="1" applyAlignment="1" applyProtection="1">
      <alignment horizontal="center" vertical="center" wrapText="1"/>
    </xf>
    <xf numFmtId="0" fontId="5" fillId="0" borderId="1" xfId="0" applyFont="1" applyBorder="1" applyAlignment="1" applyProtection="1">
      <alignment horizontal="center" vertical="top" wrapText="1"/>
    </xf>
    <xf numFmtId="0" fontId="5" fillId="0" borderId="1" xfId="0" applyFont="1" applyBorder="1" applyAlignment="1" applyProtection="1">
      <alignment horizontal="left" vertical="top" wrapText="1"/>
    </xf>
    <xf numFmtId="4" fontId="5" fillId="0" borderId="1" xfId="0" applyNumberFormat="1" applyFont="1" applyBorder="1" applyAlignment="1" applyProtection="1">
      <alignment horizontal="right" wrapText="1"/>
    </xf>
    <xf numFmtId="4" fontId="5" fillId="0" borderId="4" xfId="0" applyNumberFormat="1" applyFont="1" applyBorder="1" applyAlignment="1" applyProtection="1">
      <alignment horizontal="right" wrapText="1"/>
    </xf>
    <xf numFmtId="4" fontId="5" fillId="0" borderId="4" xfId="0" applyNumberFormat="1" applyFont="1" applyBorder="1" applyAlignment="1" applyProtection="1">
      <alignment horizontal="right" vertical="top" wrapText="1"/>
    </xf>
    <xf numFmtId="4" fontId="5" fillId="0" borderId="1" xfId="0" applyNumberFormat="1" applyFont="1" applyBorder="1" applyAlignment="1" applyProtection="1">
      <alignment horizontal="right" vertical="top" wrapText="1"/>
    </xf>
    <xf numFmtId="0" fontId="2" fillId="0" borderId="1" xfId="0" applyFont="1" applyBorder="1" applyAlignment="1" applyProtection="1">
      <alignment horizontal="center" vertical="top" wrapText="1"/>
    </xf>
    <xf numFmtId="0" fontId="2" fillId="0" borderId="1" xfId="0" applyFont="1" applyBorder="1" applyAlignment="1" applyProtection="1">
      <alignment horizontal="left" vertical="top" wrapText="1"/>
    </xf>
    <xf numFmtId="4" fontId="2" fillId="0" borderId="1" xfId="0" applyNumberFormat="1" applyFont="1" applyBorder="1" applyAlignment="1" applyProtection="1">
      <alignment horizontal="right" wrapText="1"/>
    </xf>
    <xf numFmtId="4" fontId="2" fillId="0" borderId="1" xfId="0" applyNumberFormat="1" applyFont="1" applyBorder="1" applyAlignment="1" applyProtection="1">
      <alignment horizontal="right" vertical="top" wrapText="1"/>
    </xf>
    <xf numFmtId="0" fontId="5" fillId="0" borderId="1" xfId="0" applyFont="1" applyBorder="1" applyAlignment="1" applyProtection="1">
      <alignment horizontal="center" vertical="center" wrapText="1"/>
    </xf>
    <xf numFmtId="0" fontId="5" fillId="0" borderId="1" xfId="0" applyFont="1" applyBorder="1" applyAlignment="1" applyProtection="1">
      <alignment horizontal="left" vertical="center" wrapText="1"/>
    </xf>
    <xf numFmtId="4" fontId="5" fillId="0" borderId="1" xfId="0" applyNumberFormat="1" applyFont="1" applyBorder="1" applyAlignment="1" applyProtection="1">
      <alignment horizontal="right" vertical="center" wrapText="1"/>
    </xf>
    <xf numFmtId="0" fontId="5" fillId="0" borderId="0" xfId="0" applyFont="1" applyBorder="1" applyAlignment="1" applyProtection="1">
      <alignment horizontal="center" vertical="center" wrapText="1"/>
    </xf>
    <xf numFmtId="0" fontId="5" fillId="0" borderId="0" xfId="0" applyFont="1" applyBorder="1" applyAlignment="1" applyProtection="1">
      <alignment horizontal="left" vertical="center" wrapText="1"/>
    </xf>
    <xf numFmtId="4" fontId="5" fillId="0" borderId="0" xfId="0" applyNumberFormat="1" applyFont="1" applyBorder="1" applyAlignment="1" applyProtection="1">
      <alignment horizontal="right" wrapText="1"/>
    </xf>
    <xf numFmtId="4" fontId="5" fillId="0" borderId="0" xfId="0" applyNumberFormat="1" applyFont="1" applyBorder="1" applyAlignment="1" applyProtection="1">
      <alignment horizontal="right" vertical="center" wrapText="1"/>
    </xf>
    <xf numFmtId="0" fontId="11" fillId="0" borderId="0" xfId="0" applyFont="1" applyBorder="1" applyAlignment="1" applyProtection="1">
      <alignment vertical="top"/>
    </xf>
    <xf numFmtId="0" fontId="12" fillId="0" borderId="0" xfId="0" applyFont="1"/>
    <xf numFmtId="0" fontId="11" fillId="0" borderId="0" xfId="0" applyFont="1" applyBorder="1" applyAlignment="1" applyProtection="1"/>
    <xf numFmtId="0" fontId="3" fillId="0" borderId="0" xfId="0" applyFont="1" applyAlignment="1">
      <alignment vertical="top"/>
    </xf>
    <xf numFmtId="0" fontId="3" fillId="0" borderId="0" xfId="0" applyFont="1" applyAlignment="1"/>
    <xf numFmtId="0" fontId="13" fillId="0" borderId="0" xfId="0" applyFont="1" applyFill="1" applyAlignment="1">
      <alignment vertical="center"/>
    </xf>
    <xf numFmtId="0" fontId="13" fillId="0" borderId="0" xfId="0" applyFont="1" applyAlignment="1">
      <alignment horizontal="left" vertical="center"/>
    </xf>
    <xf numFmtId="0" fontId="14" fillId="0" borderId="0" xfId="0" applyFont="1" applyFill="1" applyAlignment="1">
      <alignment vertical="center"/>
    </xf>
    <xf numFmtId="0" fontId="13" fillId="0" borderId="0" xfId="2" applyFont="1" applyAlignment="1">
      <alignment horizontal="left" vertical="center"/>
    </xf>
    <xf numFmtId="0" fontId="13" fillId="0" borderId="0" xfId="0" applyFont="1" applyFill="1" applyAlignment="1">
      <alignment horizontal="right" vertical="center"/>
    </xf>
    <xf numFmtId="0" fontId="13" fillId="0" borderId="0" xfId="0" applyFont="1" applyFill="1" applyAlignment="1">
      <alignment horizontal="left" vertical="center"/>
    </xf>
    <xf numFmtId="0" fontId="13" fillId="0" borderId="0" xfId="0" applyFont="1" applyAlignment="1">
      <alignment vertical="center"/>
    </xf>
    <xf numFmtId="0" fontId="13" fillId="0" borderId="0" xfId="2" applyFont="1" applyAlignment="1">
      <alignment vertical="center"/>
    </xf>
    <xf numFmtId="0" fontId="16" fillId="0" borderId="0" xfId="0" applyFont="1" applyFill="1" applyAlignment="1">
      <alignment horizontal="center" vertical="center" wrapText="1"/>
    </xf>
    <xf numFmtId="0" fontId="17" fillId="0" borderId="0" xfId="0" applyNumberFormat="1" applyFont="1" applyFill="1" applyBorder="1" applyAlignment="1" applyProtection="1">
      <alignment horizontal="left" vertical="center"/>
    </xf>
    <xf numFmtId="0" fontId="16" fillId="0" borderId="0" xfId="0" applyFont="1" applyFill="1" applyAlignment="1">
      <alignment horizontal="center" vertical="center" wrapText="1"/>
    </xf>
    <xf numFmtId="0" fontId="3" fillId="0" borderId="0" xfId="0" applyNumberFormat="1" applyFont="1" applyFill="1" applyAlignment="1" applyProtection="1">
      <alignment horizontal="left" vertical="top"/>
    </xf>
    <xf numFmtId="0" fontId="16" fillId="0" borderId="0" xfId="0" applyFont="1" applyFill="1" applyBorder="1" applyAlignment="1">
      <alignment horizontal="right" vertical="center" wrapText="1"/>
    </xf>
    <xf numFmtId="0" fontId="16" fillId="0" borderId="3" xfId="0" applyFont="1" applyFill="1" applyBorder="1" applyAlignment="1">
      <alignment horizontal="center" vertical="center" wrapText="1"/>
    </xf>
    <xf numFmtId="0" fontId="16" fillId="0" borderId="0" xfId="0" applyFont="1" applyFill="1" applyAlignment="1">
      <alignment vertical="center"/>
    </xf>
    <xf numFmtId="0" fontId="16" fillId="0" borderId="3"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3" xfId="0" applyFont="1" applyFill="1" applyBorder="1" applyAlignment="1">
      <alignment horizontal="center" vertical="center"/>
    </xf>
    <xf numFmtId="0" fontId="16" fillId="0" borderId="3" xfId="0" applyFont="1" applyFill="1" applyBorder="1" applyAlignment="1">
      <alignment horizontal="justify" vertical="center" wrapText="1"/>
    </xf>
    <xf numFmtId="165" fontId="16" fillId="0" borderId="3" xfId="1" applyNumberFormat="1" applyFont="1" applyFill="1" applyBorder="1" applyAlignment="1">
      <alignment vertical="center"/>
    </xf>
    <xf numFmtId="165" fontId="16" fillId="0" borderId="0" xfId="0" applyNumberFormat="1" applyFont="1" applyFill="1" applyAlignment="1">
      <alignment vertical="center"/>
    </xf>
    <xf numFmtId="0" fontId="16" fillId="0" borderId="3" xfId="0" applyFont="1" applyFill="1" applyBorder="1" applyAlignment="1">
      <alignment horizontal="left" vertical="center" wrapText="1"/>
    </xf>
    <xf numFmtId="4" fontId="18" fillId="0" borderId="1" xfId="0" applyNumberFormat="1" applyFont="1" applyBorder="1" applyAlignment="1" applyProtection="1">
      <alignment vertical="center" wrapText="1"/>
    </xf>
    <xf numFmtId="4" fontId="16" fillId="0" borderId="0" xfId="0" applyNumberFormat="1" applyFont="1" applyFill="1" applyAlignment="1">
      <alignment vertical="center"/>
    </xf>
    <xf numFmtId="0" fontId="13" fillId="0" borderId="3" xfId="0" applyFont="1" applyFill="1" applyBorder="1" applyAlignment="1">
      <alignment horizontal="center" vertical="center"/>
    </xf>
    <xf numFmtId="0" fontId="13" fillId="0" borderId="3" xfId="0" applyFont="1" applyFill="1" applyBorder="1" applyAlignment="1">
      <alignment horizontal="left" vertical="center" wrapText="1"/>
    </xf>
    <xf numFmtId="165" fontId="19" fillId="0" borderId="3" xfId="1" applyNumberFormat="1" applyFont="1" applyFill="1" applyBorder="1" applyAlignment="1">
      <alignment vertical="center"/>
    </xf>
    <xf numFmtId="165" fontId="13" fillId="0" borderId="3" xfId="1" applyNumberFormat="1" applyFont="1" applyFill="1" applyBorder="1" applyAlignment="1">
      <alignment vertical="center"/>
    </xf>
    <xf numFmtId="165" fontId="16" fillId="0" borderId="8" xfId="1" applyNumberFormat="1" applyFont="1" applyFill="1" applyBorder="1" applyAlignment="1">
      <alignment vertical="center"/>
    </xf>
    <xf numFmtId="4" fontId="13" fillId="0" borderId="0" xfId="0" applyNumberFormat="1" applyFont="1" applyFill="1" applyAlignment="1">
      <alignment vertical="center"/>
    </xf>
    <xf numFmtId="4" fontId="13" fillId="0" borderId="0" xfId="0" applyNumberFormat="1" applyFont="1" applyFill="1" applyAlignment="1">
      <alignment horizontal="right" vertical="center"/>
    </xf>
    <xf numFmtId="0" fontId="20" fillId="0" borderId="0" xfId="0" applyFont="1"/>
    <xf numFmtId="49" fontId="21" fillId="0" borderId="0" xfId="0" applyNumberFormat="1" applyFont="1" applyFill="1" applyAlignment="1">
      <alignment vertical="center"/>
    </xf>
    <xf numFmtId="166" fontId="21" fillId="0" borderId="0" xfId="0" applyNumberFormat="1" applyFont="1" applyFill="1" applyAlignment="1">
      <alignment vertical="center"/>
    </xf>
    <xf numFmtId="0" fontId="20" fillId="0" borderId="0" xfId="0" applyFont="1" applyFill="1" applyAlignment="1">
      <alignment horizontal="center" vertical="center"/>
    </xf>
    <xf numFmtId="0" fontId="22" fillId="0" borderId="0" xfId="0" applyFont="1"/>
    <xf numFmtId="0" fontId="7" fillId="0" borderId="0" xfId="0" applyFont="1" applyBorder="1" applyAlignment="1" applyProtection="1">
      <alignment vertical="top"/>
    </xf>
    <xf numFmtId="0" fontId="23" fillId="0" borderId="0" xfId="0" applyFont="1"/>
    <xf numFmtId="0" fontId="22" fillId="0" borderId="0" xfId="0" applyFont="1" applyBorder="1" applyAlignment="1" applyProtection="1">
      <alignment vertical="top"/>
    </xf>
    <xf numFmtId="0" fontId="24" fillId="0" borderId="0" xfId="0" applyFont="1" applyBorder="1" applyAlignment="1" applyProtection="1">
      <alignment vertical="top"/>
    </xf>
    <xf numFmtId="0" fontId="7" fillId="0" borderId="0" xfId="0" applyFont="1" applyBorder="1" applyAlignment="1" applyProtection="1">
      <alignment horizontal="left" vertical="top" wrapText="1"/>
    </xf>
    <xf numFmtId="0" fontId="25" fillId="0" borderId="0" xfId="0" applyFont="1" applyBorder="1" applyAlignment="1" applyProtection="1">
      <alignment vertical="top"/>
    </xf>
    <xf numFmtId="0" fontId="25" fillId="0" borderId="0" xfId="0" applyFont="1" applyBorder="1" applyAlignment="1" applyProtection="1">
      <alignment horizontal="center" vertical="top" wrapText="1"/>
    </xf>
    <xf numFmtId="0" fontId="25" fillId="0" borderId="0" xfId="0" applyFont="1" applyBorder="1" applyAlignment="1" applyProtection="1">
      <alignment horizontal="center" vertical="center" wrapText="1"/>
    </xf>
    <xf numFmtId="0" fontId="26" fillId="0" borderId="9" xfId="0" applyFont="1" applyBorder="1" applyAlignment="1" applyProtection="1">
      <alignment horizontal="center" vertical="center" wrapText="1"/>
    </xf>
    <xf numFmtId="0" fontId="7" fillId="0" borderId="1" xfId="0" applyFont="1" applyBorder="1" applyAlignment="1" applyProtection="1">
      <alignment horizontal="center" vertical="center" wrapText="1"/>
    </xf>
    <xf numFmtId="0" fontId="25" fillId="0" borderId="1" xfId="0" applyFont="1" applyBorder="1" applyAlignment="1" applyProtection="1">
      <alignment horizontal="center" vertical="center" wrapText="1"/>
    </xf>
    <xf numFmtId="0" fontId="7" fillId="0" borderId="1" xfId="0" applyFont="1" applyBorder="1" applyAlignment="1" applyProtection="1">
      <alignment horizontal="center" vertical="center" wrapText="1"/>
    </xf>
    <xf numFmtId="0" fontId="26" fillId="0" borderId="1" xfId="0" applyFont="1" applyBorder="1" applyAlignment="1" applyProtection="1">
      <alignment horizontal="center" vertical="center" wrapText="1"/>
    </xf>
    <xf numFmtId="0" fontId="26" fillId="0" borderId="0" xfId="0" applyFont="1" applyBorder="1" applyAlignment="1" applyProtection="1">
      <alignment horizontal="left" vertical="top" wrapText="1"/>
    </xf>
    <xf numFmtId="0" fontId="27" fillId="0" borderId="0" xfId="0" applyFont="1"/>
    <xf numFmtId="0" fontId="25" fillId="2" borderId="1" xfId="0" applyFont="1" applyFill="1" applyBorder="1" applyAlignment="1" applyProtection="1">
      <alignment horizontal="center" vertical="center" wrapText="1"/>
    </xf>
    <xf numFmtId="0" fontId="25" fillId="2" borderId="1" xfId="0" applyFont="1" applyFill="1" applyBorder="1" applyAlignment="1" applyProtection="1">
      <alignment horizontal="left" vertical="center" wrapText="1"/>
    </xf>
    <xf numFmtId="4" fontId="25" fillId="2" borderId="1" xfId="0" applyNumberFormat="1" applyFont="1" applyFill="1" applyBorder="1" applyAlignment="1" applyProtection="1">
      <alignment horizontal="right" vertical="center" wrapText="1"/>
    </xf>
    <xf numFmtId="0" fontId="25" fillId="0" borderId="1" xfId="0" applyFont="1" applyFill="1" applyBorder="1" applyAlignment="1" applyProtection="1">
      <alignment horizontal="center" vertical="center" wrapText="1"/>
    </xf>
    <xf numFmtId="0" fontId="25" fillId="0" borderId="1" xfId="0" applyFont="1" applyFill="1" applyBorder="1" applyAlignment="1" applyProtection="1">
      <alignment horizontal="left" vertical="center" wrapText="1"/>
    </xf>
    <xf numFmtId="4" fontId="25" fillId="0" borderId="1" xfId="0" applyNumberFormat="1" applyFont="1" applyFill="1" applyBorder="1" applyAlignment="1" applyProtection="1">
      <alignment horizontal="right" vertical="center" wrapText="1"/>
    </xf>
    <xf numFmtId="0" fontId="7" fillId="0" borderId="0" xfId="0" applyFont="1" applyFill="1" applyBorder="1" applyAlignment="1" applyProtection="1">
      <alignment horizontal="left" vertical="top" wrapText="1"/>
    </xf>
    <xf numFmtId="0" fontId="22" fillId="0" borderId="0" xfId="0" applyFont="1" applyFill="1"/>
    <xf numFmtId="0" fontId="25" fillId="0" borderId="1" xfId="0" applyFont="1" applyBorder="1" applyAlignment="1" applyProtection="1">
      <alignment horizontal="center" vertical="center" wrapText="1"/>
    </xf>
    <xf numFmtId="0" fontId="25" fillId="0" borderId="1" xfId="0" applyFont="1" applyBorder="1" applyAlignment="1" applyProtection="1">
      <alignment horizontal="left" vertical="center" wrapText="1"/>
    </xf>
    <xf numFmtId="4" fontId="25" fillId="0" borderId="1" xfId="0" applyNumberFormat="1" applyFont="1" applyBorder="1" applyAlignment="1" applyProtection="1">
      <alignment horizontal="right" vertical="center" wrapText="1"/>
    </xf>
    <xf numFmtId="0" fontId="7" fillId="0" borderId="1" xfId="0" applyFont="1" applyBorder="1" applyAlignment="1" applyProtection="1">
      <alignment horizontal="left" vertical="center" wrapText="1"/>
    </xf>
    <xf numFmtId="4" fontId="7" fillId="0" borderId="1" xfId="0" applyNumberFormat="1" applyFont="1" applyBorder="1" applyAlignment="1" applyProtection="1">
      <alignment horizontal="right" vertical="center" wrapText="1"/>
    </xf>
    <xf numFmtId="4" fontId="7" fillId="0" borderId="10" xfId="0" applyNumberFormat="1" applyFont="1" applyBorder="1" applyAlignment="1" applyProtection="1">
      <alignment horizontal="right" vertical="center" wrapText="1"/>
    </xf>
    <xf numFmtId="4" fontId="25" fillId="0" borderId="10" xfId="0" applyNumberFormat="1" applyFont="1" applyBorder="1" applyAlignment="1" applyProtection="1">
      <alignment horizontal="right" vertical="center" wrapText="1"/>
    </xf>
    <xf numFmtId="0" fontId="25" fillId="0" borderId="2" xfId="0" applyFont="1" applyBorder="1" applyAlignment="1" applyProtection="1">
      <alignment horizontal="left" vertical="center" wrapText="1"/>
    </xf>
    <xf numFmtId="4" fontId="25" fillId="0" borderId="3" xfId="0" applyNumberFormat="1" applyFont="1" applyBorder="1" applyAlignment="1" applyProtection="1">
      <alignment horizontal="right" vertical="center" wrapText="1"/>
    </xf>
    <xf numFmtId="0" fontId="28" fillId="0" borderId="0" xfId="0" applyFont="1" applyBorder="1" applyAlignment="1" applyProtection="1">
      <alignment horizontal="center" vertical="center" wrapText="1"/>
    </xf>
    <xf numFmtId="0" fontId="28" fillId="0" borderId="0" xfId="0" applyFont="1" applyBorder="1" applyAlignment="1" applyProtection="1">
      <alignment horizontal="left" vertical="center" wrapText="1"/>
    </xf>
    <xf numFmtId="4" fontId="29" fillId="0" borderId="0" xfId="0" applyNumberFormat="1" applyFont="1" applyBorder="1" applyAlignment="1" applyProtection="1">
      <alignment horizontal="right" vertical="center" wrapText="1"/>
    </xf>
    <xf numFmtId="0" fontId="30" fillId="0" borderId="0" xfId="0" applyFont="1" applyBorder="1" applyAlignment="1" applyProtection="1">
      <alignment horizontal="left" vertical="top" wrapText="1"/>
    </xf>
    <xf numFmtId="0" fontId="30" fillId="0" borderId="0" xfId="0" applyFont="1"/>
    <xf numFmtId="0" fontId="31" fillId="0" borderId="0" xfId="0" applyFont="1" applyBorder="1" applyAlignment="1" applyProtection="1">
      <alignment horizontal="center" vertical="center" wrapText="1"/>
    </xf>
    <xf numFmtId="0" fontId="31" fillId="0" borderId="0" xfId="0" applyFont="1" applyBorder="1" applyAlignment="1" applyProtection="1">
      <alignment horizontal="left" vertical="center" wrapText="1"/>
    </xf>
    <xf numFmtId="4" fontId="31" fillId="0" borderId="0" xfId="0" applyNumberFormat="1" applyFont="1" applyBorder="1" applyAlignment="1" applyProtection="1">
      <alignment horizontal="right" vertical="center" wrapText="1"/>
    </xf>
    <xf numFmtId="0" fontId="32" fillId="0" borderId="0" xfId="0" applyFont="1" applyBorder="1" applyAlignment="1" applyProtection="1">
      <alignment horizontal="left" vertical="top" wrapText="1"/>
    </xf>
    <xf numFmtId="0" fontId="32" fillId="0" borderId="0" xfId="0" applyFont="1"/>
    <xf numFmtId="0" fontId="33" fillId="0" borderId="0" xfId="0" applyFont="1" applyBorder="1" applyAlignment="1" applyProtection="1">
      <alignment horizontal="left" vertical="center" wrapText="1"/>
    </xf>
    <xf numFmtId="0" fontId="34" fillId="0" borderId="0" xfId="0" applyFont="1" applyBorder="1" applyAlignment="1" applyProtection="1">
      <alignment vertical="center"/>
    </xf>
    <xf numFmtId="0" fontId="23" fillId="0" borderId="0" xfId="0" applyFont="1" applyAlignment="1">
      <alignment vertical="center"/>
    </xf>
    <xf numFmtId="0" fontId="2" fillId="0" borderId="0" xfId="0" applyFont="1" applyBorder="1" applyAlignment="1" applyProtection="1">
      <alignment horizontal="left" vertical="top" wrapText="1"/>
    </xf>
    <xf numFmtId="0" fontId="3" fillId="0" borderId="0" xfId="0" applyFont="1" applyBorder="1" applyAlignment="1" applyProtection="1">
      <alignment horizontal="left" vertical="top" wrapText="1"/>
    </xf>
    <xf numFmtId="0" fontId="5" fillId="0" borderId="0" xfId="0" applyFont="1" applyBorder="1" applyAlignment="1" applyProtection="1">
      <alignment horizontal="center" wrapText="1"/>
    </xf>
    <xf numFmtId="0" fontId="2" fillId="0" borderId="0" xfId="0" applyFont="1" applyBorder="1" applyAlignment="1" applyProtection="1">
      <alignment wrapText="1"/>
    </xf>
    <xf numFmtId="0" fontId="7" fillId="0" borderId="9" xfId="0" applyFont="1" applyBorder="1" applyAlignment="1" applyProtection="1">
      <alignment horizontal="center" vertical="top" wrapText="1"/>
    </xf>
    <xf numFmtId="0" fontId="2" fillId="0" borderId="0" xfId="0" applyFont="1" applyBorder="1" applyAlignment="1" applyProtection="1">
      <alignment horizontal="center" vertical="center" wrapText="1"/>
    </xf>
    <xf numFmtId="0" fontId="2" fillId="0" borderId="0" xfId="0" applyFont="1" applyBorder="1" applyAlignment="1" applyProtection="1">
      <alignment horizontal="right" vertical="top" wrapText="1"/>
    </xf>
    <xf numFmtId="0" fontId="9"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8" fillId="0" borderId="0" xfId="0" applyFont="1" applyBorder="1" applyAlignment="1" applyProtection="1">
      <alignment horizontal="left" vertical="top" wrapText="1"/>
    </xf>
    <xf numFmtId="0" fontId="10" fillId="0" borderId="0" xfId="0" applyFont="1"/>
    <xf numFmtId="0" fontId="35" fillId="0" borderId="0" xfId="0" applyFont="1" applyBorder="1" applyAlignment="1" applyProtection="1">
      <alignment horizontal="left" vertical="top" wrapText="1"/>
    </xf>
    <xf numFmtId="0" fontId="2" fillId="0" borderId="1" xfId="0" applyFont="1" applyBorder="1" applyAlignment="1" applyProtection="1">
      <alignment horizontal="center" vertical="top" wrapText="1"/>
    </xf>
    <xf numFmtId="0" fontId="36" fillId="0" borderId="0" xfId="0" applyFont="1"/>
    <xf numFmtId="0" fontId="2" fillId="0" borderId="0" xfId="0" applyFont="1" applyBorder="1" applyAlignment="1" applyProtection="1">
      <alignment horizontal="center" vertical="top" wrapText="1"/>
    </xf>
    <xf numFmtId="0" fontId="5" fillId="0" borderId="0"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2" fillId="0" borderId="1" xfId="0" applyFont="1" applyBorder="1" applyAlignment="1" applyProtection="1">
      <alignment horizontal="right" vertical="top" wrapText="1"/>
    </xf>
    <xf numFmtId="0" fontId="37" fillId="0" borderId="0" xfId="0" applyFont="1" applyBorder="1" applyAlignment="1" applyProtection="1">
      <alignment horizontal="left" vertical="top"/>
    </xf>
    <xf numFmtId="0" fontId="38" fillId="0" borderId="0" xfId="0" applyFont="1" applyAlignment="1"/>
    <xf numFmtId="0" fontId="37" fillId="0" borderId="0" xfId="0" applyFont="1" applyBorder="1" applyAlignment="1" applyProtection="1">
      <alignment vertical="top"/>
    </xf>
    <xf numFmtId="0" fontId="39" fillId="0" borderId="0" xfId="0" quotePrefix="1" applyFont="1" applyAlignment="1"/>
    <xf numFmtId="0" fontId="37" fillId="0" borderId="0" xfId="0" applyFont="1" applyBorder="1" applyAlignment="1" applyProtection="1">
      <alignment horizontal="right" vertical="top"/>
    </xf>
    <xf numFmtId="0" fontId="39" fillId="0" borderId="0" xfId="0" applyFont="1"/>
    <xf numFmtId="0" fontId="39" fillId="0" borderId="0" xfId="0" applyFont="1" applyFill="1" applyAlignment="1">
      <alignment horizontal="left" vertical="center"/>
    </xf>
    <xf numFmtId="0" fontId="39" fillId="0" borderId="0" xfId="0" applyFont="1" applyAlignment="1"/>
    <xf numFmtId="0" fontId="40" fillId="0" borderId="0" xfId="0" applyFont="1" applyFill="1" applyAlignment="1">
      <alignment horizontal="left" vertical="center"/>
    </xf>
    <xf numFmtId="0" fontId="39" fillId="0" borderId="0" xfId="0" applyFont="1" applyFill="1" applyAlignment="1">
      <alignment horizontal="left" vertical="center" wrapText="1"/>
    </xf>
    <xf numFmtId="0" fontId="39" fillId="0" borderId="0" xfId="0" quotePrefix="1" applyFont="1" applyFill="1" applyAlignment="1">
      <alignment horizontal="left" vertical="center"/>
    </xf>
    <xf numFmtId="4" fontId="41" fillId="0" borderId="0" xfId="0" applyNumberFormat="1" applyFont="1" applyAlignment="1"/>
    <xf numFmtId="0" fontId="42" fillId="0" borderId="0" xfId="0" applyFont="1" applyBorder="1" applyAlignment="1" applyProtection="1">
      <alignment horizontal="center" wrapText="1"/>
    </xf>
    <xf numFmtId="0" fontId="42" fillId="0" borderId="13" xfId="0" applyFont="1" applyBorder="1" applyAlignment="1" applyProtection="1">
      <alignment horizontal="center"/>
    </xf>
    <xf numFmtId="0" fontId="43" fillId="0" borderId="0" xfId="0" applyFont="1" applyBorder="1" applyAlignment="1" applyProtection="1"/>
    <xf numFmtId="0" fontId="43" fillId="0" borderId="0" xfId="0" applyFont="1" applyBorder="1" applyAlignment="1" applyProtection="1">
      <alignment horizontal="left" wrapText="1"/>
    </xf>
    <xf numFmtId="0" fontId="7" fillId="0" borderId="11" xfId="0" applyFont="1" applyBorder="1" applyAlignment="1" applyProtection="1">
      <alignment horizontal="center" vertical="top"/>
    </xf>
    <xf numFmtId="0" fontId="43" fillId="0" borderId="13" xfId="0" applyFont="1" applyBorder="1" applyAlignment="1" applyProtection="1"/>
    <xf numFmtId="0" fontId="3" fillId="0" borderId="0" xfId="0" applyFont="1" applyAlignment="1">
      <alignment vertical="center"/>
    </xf>
    <xf numFmtId="0" fontId="43" fillId="0" borderId="1" xfId="0" applyFont="1" applyBorder="1" applyAlignment="1" applyProtection="1">
      <alignment horizontal="center" wrapText="1"/>
    </xf>
    <xf numFmtId="0" fontId="42" fillId="0" borderId="1" xfId="0" applyFont="1" applyBorder="1" applyAlignment="1" applyProtection="1">
      <alignment horizontal="center" wrapText="1"/>
    </xf>
    <xf numFmtId="0" fontId="42" fillId="0" borderId="1" xfId="0" applyFont="1" applyBorder="1" applyAlignment="1" applyProtection="1">
      <alignment horizontal="left" wrapText="1"/>
    </xf>
    <xf numFmtId="0" fontId="42" fillId="0" borderId="1" xfId="0" applyFont="1" applyBorder="1" applyAlignment="1" applyProtection="1">
      <alignment horizontal="right" wrapText="1"/>
    </xf>
    <xf numFmtId="4" fontId="42" fillId="0" borderId="1" xfId="0" applyNumberFormat="1" applyFont="1" applyBorder="1" applyAlignment="1" applyProtection="1">
      <alignment horizontal="right" wrapText="1"/>
    </xf>
    <xf numFmtId="4" fontId="43" fillId="0" borderId="0" xfId="0" applyNumberFormat="1" applyFont="1" applyBorder="1" applyAlignment="1" applyProtection="1">
      <alignment horizontal="left" wrapText="1"/>
    </xf>
    <xf numFmtId="0" fontId="44" fillId="0" borderId="1" xfId="0" applyFont="1" applyBorder="1" applyAlignment="1" applyProtection="1">
      <alignment horizontal="center" vertical="center" wrapText="1"/>
    </xf>
    <xf numFmtId="0" fontId="38" fillId="3" borderId="3" xfId="0" applyFont="1" applyFill="1" applyBorder="1" applyAlignment="1">
      <alignment horizontal="left" vertical="center" wrapText="1"/>
    </xf>
    <xf numFmtId="0" fontId="25" fillId="0" borderId="1" xfId="0" applyFont="1" applyBorder="1" applyAlignment="1" applyProtection="1">
      <alignment horizontal="left" vertical="top" wrapText="1"/>
    </xf>
    <xf numFmtId="0" fontId="9" fillId="0" borderId="1" xfId="0" applyFont="1" applyBorder="1" applyAlignment="1" applyProtection="1">
      <alignment horizontal="right" vertical="top" wrapText="1"/>
    </xf>
    <xf numFmtId="0" fontId="9" fillId="0" borderId="2" xfId="0" applyFont="1" applyBorder="1" applyAlignment="1" applyProtection="1">
      <alignment vertical="top" wrapText="1"/>
    </xf>
    <xf numFmtId="4" fontId="25" fillId="0" borderId="1" xfId="0" applyNumberFormat="1" applyFont="1" applyBorder="1" applyAlignment="1" applyProtection="1">
      <alignment horizontal="right" vertical="top" wrapText="1"/>
    </xf>
    <xf numFmtId="0" fontId="25" fillId="0" borderId="2" xfId="0" applyFont="1" applyBorder="1" applyAlignment="1" applyProtection="1">
      <alignment vertical="top" wrapText="1"/>
    </xf>
    <xf numFmtId="0" fontId="43" fillId="0" borderId="2" xfId="0" applyFont="1" applyBorder="1" applyAlignment="1" applyProtection="1">
      <alignment vertical="top" wrapText="1"/>
    </xf>
    <xf numFmtId="0" fontId="5" fillId="0" borderId="14" xfId="0" applyFont="1" applyBorder="1" applyAlignment="1" applyProtection="1">
      <alignment horizontal="left" vertical="top" wrapText="1"/>
    </xf>
    <xf numFmtId="0" fontId="5" fillId="0" borderId="15" xfId="0" applyFont="1" applyBorder="1" applyAlignment="1" applyProtection="1">
      <alignment vertical="top" wrapText="1"/>
    </xf>
    <xf numFmtId="49" fontId="3" fillId="0" borderId="8" xfId="0" applyNumberFormat="1" applyFont="1" applyFill="1" applyBorder="1" applyAlignment="1">
      <alignment horizontal="left" wrapText="1"/>
    </xf>
    <xf numFmtId="0" fontId="2" fillId="0" borderId="14" xfId="0" applyFont="1" applyBorder="1" applyAlignment="1" applyProtection="1">
      <alignment horizontal="center" vertical="center" wrapText="1"/>
    </xf>
    <xf numFmtId="3" fontId="2" fillId="0" borderId="15" xfId="0" applyNumberFormat="1" applyFont="1" applyBorder="1" applyAlignment="1" applyProtection="1">
      <alignment vertical="center" wrapText="1"/>
    </xf>
    <xf numFmtId="171" fontId="2" fillId="0" borderId="14" xfId="0" applyNumberFormat="1" applyFont="1" applyBorder="1" applyAlignment="1" applyProtection="1">
      <alignment horizontal="right" vertical="center" wrapText="1"/>
    </xf>
    <xf numFmtId="0" fontId="5" fillId="0" borderId="10" xfId="0" applyFont="1" applyBorder="1" applyAlignment="1" applyProtection="1">
      <alignment horizontal="left" vertical="top" wrapText="1"/>
    </xf>
    <xf numFmtId="0" fontId="5" fillId="0" borderId="16" xfId="0" applyFont="1" applyBorder="1" applyAlignment="1" applyProtection="1">
      <alignment vertical="top" wrapText="1"/>
    </xf>
    <xf numFmtId="49" fontId="3" fillId="0" borderId="3" xfId="0" applyNumberFormat="1" applyFont="1" applyFill="1" applyBorder="1" applyAlignment="1">
      <alignment horizontal="left" wrapText="1"/>
    </xf>
    <xf numFmtId="0" fontId="2" fillId="0" borderId="10" xfId="0" applyFont="1" applyBorder="1" applyAlignment="1" applyProtection="1">
      <alignment horizontal="center" vertical="center" wrapText="1"/>
    </xf>
    <xf numFmtId="3" fontId="2" fillId="0" borderId="16" xfId="0" applyNumberFormat="1" applyFont="1" applyBorder="1" applyAlignment="1" applyProtection="1">
      <alignment vertical="center" wrapText="1"/>
    </xf>
    <xf numFmtId="171" fontId="2" fillId="0" borderId="1" xfId="0" applyNumberFormat="1" applyFont="1" applyBorder="1" applyAlignment="1" applyProtection="1">
      <alignment horizontal="right" vertical="center" wrapText="1"/>
    </xf>
    <xf numFmtId="0" fontId="5" fillId="0" borderId="17" xfId="0" applyFont="1" applyBorder="1" applyAlignment="1" applyProtection="1">
      <alignment horizontal="center" wrapText="1"/>
    </xf>
    <xf numFmtId="0" fontId="5" fillId="0" borderId="17" xfId="0" applyFont="1" applyBorder="1" applyAlignment="1" applyProtection="1">
      <alignment horizontal="left" wrapText="1"/>
    </xf>
    <xf numFmtId="0" fontId="2" fillId="0" borderId="17" xfId="0" applyFont="1" applyBorder="1" applyAlignment="1" applyProtection="1">
      <alignment horizontal="left" wrapText="1"/>
    </xf>
    <xf numFmtId="0" fontId="2" fillId="0" borderId="17" xfId="0" applyFont="1" applyBorder="1" applyAlignment="1" applyProtection="1">
      <alignment horizontal="center" vertical="center" wrapText="1"/>
    </xf>
    <xf numFmtId="3" fontId="2" fillId="0" borderId="17" xfId="0" applyNumberFormat="1" applyFont="1" applyBorder="1" applyAlignment="1" applyProtection="1">
      <alignment horizontal="right" vertical="center" wrapText="1"/>
    </xf>
    <xf numFmtId="3" fontId="2" fillId="4" borderId="17" xfId="0" applyNumberFormat="1" applyFont="1" applyFill="1" applyBorder="1" applyAlignment="1" applyProtection="1">
      <alignment horizontal="right" vertical="center" wrapText="1"/>
    </xf>
    <xf numFmtId="171" fontId="2" fillId="0" borderId="4" xfId="0" applyNumberFormat="1" applyFont="1" applyBorder="1" applyAlignment="1" applyProtection="1">
      <alignment horizontal="right" vertical="center" wrapText="1"/>
    </xf>
    <xf numFmtId="4" fontId="2" fillId="0" borderId="0" xfId="0" applyNumberFormat="1" applyFont="1" applyBorder="1" applyAlignment="1" applyProtection="1">
      <alignment horizontal="left" wrapText="1"/>
    </xf>
    <xf numFmtId="0" fontId="5" fillId="0" borderId="10" xfId="0" applyFont="1" applyBorder="1" applyAlignment="1" applyProtection="1">
      <alignment horizontal="center" wrapText="1"/>
    </xf>
    <xf numFmtId="0" fontId="5" fillId="0" borderId="10" xfId="0" applyFont="1" applyBorder="1" applyAlignment="1" applyProtection="1">
      <alignment horizontal="left" wrapText="1"/>
    </xf>
    <xf numFmtId="0" fontId="9" fillId="0" borderId="10" xfId="0" applyFont="1" applyBorder="1" applyAlignment="1" applyProtection="1">
      <alignment horizontal="left" wrapText="1"/>
    </xf>
    <xf numFmtId="0" fontId="5" fillId="0" borderId="10" xfId="0" applyFont="1" applyBorder="1" applyAlignment="1" applyProtection="1">
      <alignment horizontal="right" wrapText="1"/>
    </xf>
    <xf numFmtId="4" fontId="5" fillId="0" borderId="10" xfId="0" applyNumberFormat="1" applyFont="1" applyBorder="1" applyAlignment="1" applyProtection="1">
      <alignment horizontal="right" wrapText="1"/>
    </xf>
    <xf numFmtId="4" fontId="8" fillId="0" borderId="0" xfId="0" applyNumberFormat="1" applyFont="1" applyBorder="1" applyAlignment="1" applyProtection="1">
      <alignment horizontal="left" wrapText="1"/>
    </xf>
    <xf numFmtId="0" fontId="10" fillId="0" borderId="0" xfId="0" applyFont="1" applyAlignment="1"/>
    <xf numFmtId="0" fontId="45" fillId="0" borderId="3" xfId="0" applyFont="1" applyBorder="1" applyAlignment="1">
      <alignment horizontal="center"/>
    </xf>
    <xf numFmtId="0" fontId="10" fillId="0" borderId="3" xfId="0" applyFont="1" applyBorder="1" applyAlignment="1">
      <alignment horizontal="center"/>
    </xf>
    <xf numFmtId="3" fontId="46" fillId="0" borderId="3" xfId="0" applyNumberFormat="1" applyFont="1" applyBorder="1" applyAlignment="1">
      <alignment horizontal="right"/>
    </xf>
    <xf numFmtId="0" fontId="45" fillId="0" borderId="0" xfId="0" applyFont="1"/>
    <xf numFmtId="0" fontId="38" fillId="0" borderId="0" xfId="0" applyFont="1" applyFill="1" applyAlignment="1">
      <alignment vertical="center"/>
    </xf>
    <xf numFmtId="0" fontId="40" fillId="0" borderId="0" xfId="0" applyFont="1"/>
    <xf numFmtId="0" fontId="40" fillId="0" borderId="0" xfId="0" quotePrefix="1" applyFont="1" applyAlignment="1"/>
    <xf numFmtId="0" fontId="40" fillId="0" borderId="0" xfId="0" applyFont="1" applyAlignment="1"/>
    <xf numFmtId="4" fontId="38" fillId="0" borderId="0" xfId="0" applyNumberFormat="1" applyFont="1" applyFill="1" applyAlignment="1">
      <alignment horizontal="right"/>
    </xf>
    <xf numFmtId="0" fontId="10" fillId="0" borderId="0" xfId="0" applyFont="1" applyAlignment="1">
      <alignment horizontal="center"/>
    </xf>
    <xf numFmtId="0" fontId="8" fillId="0" borderId="0" xfId="0" applyFont="1" applyBorder="1" applyAlignment="1" applyProtection="1">
      <alignment vertical="top"/>
    </xf>
    <xf numFmtId="0" fontId="47" fillId="0" borderId="0" xfId="0" applyFont="1"/>
    <xf numFmtId="0" fontId="10" fillId="0" borderId="0" xfId="0" applyFont="1" applyBorder="1" applyAlignment="1" applyProtection="1">
      <alignment vertical="top"/>
    </xf>
    <xf numFmtId="0" fontId="8" fillId="0" borderId="0" xfId="0" applyFont="1" applyBorder="1" applyAlignment="1" applyProtection="1">
      <alignment horizontal="center" vertical="top" wrapText="1"/>
    </xf>
    <xf numFmtId="0" fontId="8" fillId="0" borderId="0" xfId="0" applyFont="1" applyBorder="1" applyAlignment="1" applyProtection="1">
      <alignment horizontal="center" vertical="top"/>
    </xf>
    <xf numFmtId="0" fontId="9" fillId="0" borderId="0" xfId="0" applyFont="1" applyBorder="1" applyAlignment="1" applyProtection="1">
      <alignment vertical="top"/>
    </xf>
    <xf numFmtId="0" fontId="9" fillId="0" borderId="0" xfId="0" applyFont="1" applyBorder="1" applyAlignment="1" applyProtection="1">
      <alignment horizontal="center" vertical="top"/>
    </xf>
    <xf numFmtId="0" fontId="9" fillId="0" borderId="0" xfId="0" applyFont="1" applyBorder="1" applyAlignment="1" applyProtection="1">
      <alignment horizontal="center" vertical="top"/>
    </xf>
    <xf numFmtId="0" fontId="8" fillId="0" borderId="0" xfId="0" applyFont="1" applyBorder="1" applyAlignment="1" applyProtection="1">
      <alignment vertical="center"/>
    </xf>
    <xf numFmtId="49" fontId="48" fillId="0" borderId="0" xfId="0" applyNumberFormat="1" applyFont="1" applyBorder="1" applyAlignment="1" applyProtection="1">
      <alignment horizontal="center" vertical="center"/>
    </xf>
    <xf numFmtId="0" fontId="8" fillId="0" borderId="0" xfId="0" applyFont="1" applyBorder="1" applyAlignment="1" applyProtection="1">
      <alignment horizontal="center" vertical="top"/>
    </xf>
    <xf numFmtId="0" fontId="8" fillId="0" borderId="3"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9" fillId="2" borderId="1" xfId="0" applyFont="1" applyFill="1" applyBorder="1" applyAlignment="1" applyProtection="1">
      <alignment horizontal="center" vertical="center" wrapText="1"/>
    </xf>
    <xf numFmtId="0" fontId="9" fillId="2" borderId="1" xfId="0" applyFont="1" applyFill="1" applyBorder="1" applyAlignment="1" applyProtection="1">
      <alignment horizontal="left" vertical="center" wrapText="1"/>
    </xf>
    <xf numFmtId="4" fontId="9" fillId="2" borderId="2" xfId="0" applyNumberFormat="1" applyFont="1" applyFill="1" applyBorder="1" applyAlignment="1" applyProtection="1">
      <alignment horizontal="right" vertical="center" wrapText="1"/>
    </xf>
    <xf numFmtId="4" fontId="9" fillId="2" borderId="1" xfId="0" applyNumberFormat="1" applyFont="1" applyFill="1" applyBorder="1" applyAlignment="1" applyProtection="1">
      <alignment horizontal="right" vertical="center" wrapText="1"/>
    </xf>
    <xf numFmtId="0" fontId="9" fillId="3" borderId="1" xfId="0" applyFont="1" applyFill="1" applyBorder="1" applyAlignment="1" applyProtection="1">
      <alignment horizontal="center" vertical="center" wrapText="1"/>
    </xf>
    <xf numFmtId="0" fontId="9" fillId="3" borderId="1" xfId="0" applyFont="1" applyFill="1" applyBorder="1" applyAlignment="1" applyProtection="1">
      <alignment horizontal="left" vertical="center" wrapText="1"/>
    </xf>
    <xf numFmtId="4" fontId="9" fillId="0" borderId="2" xfId="0" applyNumberFormat="1" applyFont="1" applyBorder="1" applyAlignment="1" applyProtection="1">
      <alignment horizontal="right" vertical="center" wrapText="1"/>
    </xf>
    <xf numFmtId="4" fontId="9" fillId="0" borderId="1" xfId="0" applyNumberFormat="1" applyFont="1" applyBorder="1" applyAlignment="1" applyProtection="1">
      <alignment horizontal="right" vertical="center" wrapText="1"/>
    </xf>
    <xf numFmtId="0" fontId="10" fillId="3" borderId="0" xfId="0" applyFont="1" applyFill="1"/>
    <xf numFmtId="0" fontId="9" fillId="0" borderId="1" xfId="0" applyFont="1" applyBorder="1" applyAlignment="1" applyProtection="1">
      <alignment horizontal="left" vertical="center" wrapText="1"/>
    </xf>
    <xf numFmtId="0" fontId="8" fillId="0" borderId="1" xfId="0" applyFont="1" applyBorder="1" applyAlignment="1" applyProtection="1">
      <alignment horizontal="left" vertical="center" wrapText="1"/>
    </xf>
    <xf numFmtId="0" fontId="8" fillId="0" borderId="1" xfId="0" applyFont="1" applyBorder="1" applyAlignment="1" applyProtection="1">
      <alignment horizontal="center" vertical="top" wrapText="1"/>
    </xf>
    <xf numFmtId="4" fontId="8" fillId="0" borderId="1" xfId="0" applyNumberFormat="1" applyFont="1" applyBorder="1" applyAlignment="1" applyProtection="1">
      <alignment horizontal="right" vertical="center" wrapText="1"/>
    </xf>
    <xf numFmtId="0" fontId="8" fillId="0" borderId="1" xfId="0" applyFont="1" applyBorder="1" applyAlignment="1" applyProtection="1">
      <alignment horizontal="left" vertical="top" wrapText="1"/>
    </xf>
    <xf numFmtId="0" fontId="8" fillId="0" borderId="10" xfId="0" applyFont="1" applyBorder="1" applyAlignment="1" applyProtection="1">
      <alignment horizontal="center" vertical="top" wrapText="1"/>
    </xf>
    <xf numFmtId="0" fontId="8" fillId="0" borderId="17" xfId="0" applyFont="1" applyBorder="1" applyAlignment="1" applyProtection="1">
      <alignment horizontal="center" vertical="top" wrapText="1"/>
    </xf>
    <xf numFmtId="0" fontId="8" fillId="0" borderId="4" xfId="0" applyFont="1" applyBorder="1" applyAlignment="1" applyProtection="1">
      <alignment horizontal="center" vertical="top" wrapText="1"/>
    </xf>
    <xf numFmtId="0" fontId="49" fillId="0" borderId="0" xfId="0" applyFont="1" applyBorder="1" applyAlignment="1" applyProtection="1">
      <alignment horizontal="left" vertical="top" wrapText="1"/>
    </xf>
    <xf numFmtId="0" fontId="50" fillId="0" borderId="0" xfId="0" applyFont="1"/>
    <xf numFmtId="0" fontId="9" fillId="0" borderId="1" xfId="0" applyFont="1" applyFill="1" applyBorder="1" applyAlignment="1" applyProtection="1">
      <alignment horizontal="left" vertical="center" wrapText="1"/>
    </xf>
    <xf numFmtId="0" fontId="8" fillId="0" borderId="10"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4" fontId="51" fillId="0" borderId="0" xfId="0" applyNumberFormat="1" applyFont="1"/>
    <xf numFmtId="0" fontId="52" fillId="0" borderId="0" xfId="0" applyFont="1"/>
    <xf numFmtId="0" fontId="52" fillId="0" borderId="0" xfId="0" quotePrefix="1" applyFont="1"/>
    <xf numFmtId="0" fontId="52" fillId="0" borderId="0" xfId="0" applyFont="1" applyAlignment="1">
      <alignment horizontal="center"/>
    </xf>
  </cellXfs>
  <cellStyles count="3">
    <cellStyle name="Обычный" xfId="0" builtinId="0"/>
    <cellStyle name="Обычный_Додаток 1" xfId="2"/>
    <cellStyle name="Финансовый" xfId="1" builtin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9"/>
  <sheetViews>
    <sheetView tabSelected="1" zoomScale="80" zoomScaleNormal="80" workbookViewId="0">
      <selection sqref="A1:XFD1048576"/>
    </sheetView>
  </sheetViews>
  <sheetFormatPr defaultRowHeight="12"/>
  <cols>
    <col min="1" max="1" width="8.5546875" style="2" customWidth="1"/>
    <col min="2" max="2" width="38.77734375" style="44" customWidth="1"/>
    <col min="3" max="3" width="3" style="2" customWidth="1"/>
    <col min="4" max="4" width="11.21875" style="45" customWidth="1"/>
    <col min="5" max="5" width="11.77734375" style="45" customWidth="1"/>
    <col min="6" max="6" width="8.5546875" style="45" customWidth="1"/>
    <col min="7" max="7" width="7.6640625" style="2" customWidth="1"/>
    <col min="8" max="10" width="11.77734375" style="2" customWidth="1"/>
    <col min="11" max="256" width="8.88671875" style="2"/>
    <col min="257" max="257" width="8.5546875" style="2" customWidth="1"/>
    <col min="258" max="258" width="38.77734375" style="2" customWidth="1"/>
    <col min="259" max="259" width="3" style="2" customWidth="1"/>
    <col min="260" max="260" width="11.21875" style="2" customWidth="1"/>
    <col min="261" max="261" width="11.77734375" style="2" customWidth="1"/>
    <col min="262" max="262" width="8.5546875" style="2" customWidth="1"/>
    <col min="263" max="263" width="7.6640625" style="2" customWidth="1"/>
    <col min="264" max="266" width="11.77734375" style="2" customWidth="1"/>
    <col min="267" max="512" width="8.88671875" style="2"/>
    <col min="513" max="513" width="8.5546875" style="2" customWidth="1"/>
    <col min="514" max="514" width="38.77734375" style="2" customWidth="1"/>
    <col min="515" max="515" width="3" style="2" customWidth="1"/>
    <col min="516" max="516" width="11.21875" style="2" customWidth="1"/>
    <col min="517" max="517" width="11.77734375" style="2" customWidth="1"/>
    <col min="518" max="518" width="8.5546875" style="2" customWidth="1"/>
    <col min="519" max="519" width="7.6640625" style="2" customWidth="1"/>
    <col min="520" max="522" width="11.77734375" style="2" customWidth="1"/>
    <col min="523" max="768" width="8.88671875" style="2"/>
    <col min="769" max="769" width="8.5546875" style="2" customWidth="1"/>
    <col min="770" max="770" width="38.77734375" style="2" customWidth="1"/>
    <col min="771" max="771" width="3" style="2" customWidth="1"/>
    <col min="772" max="772" width="11.21875" style="2" customWidth="1"/>
    <col min="773" max="773" width="11.77734375" style="2" customWidth="1"/>
    <col min="774" max="774" width="8.5546875" style="2" customWidth="1"/>
    <col min="775" max="775" width="7.6640625" style="2" customWidth="1"/>
    <col min="776" max="778" width="11.77734375" style="2" customWidth="1"/>
    <col min="779" max="1024" width="8.88671875" style="2"/>
    <col min="1025" max="1025" width="8.5546875" style="2" customWidth="1"/>
    <col min="1026" max="1026" width="38.77734375" style="2" customWidth="1"/>
    <col min="1027" max="1027" width="3" style="2" customWidth="1"/>
    <col min="1028" max="1028" width="11.21875" style="2" customWidth="1"/>
    <col min="1029" max="1029" width="11.77734375" style="2" customWidth="1"/>
    <col min="1030" max="1030" width="8.5546875" style="2" customWidth="1"/>
    <col min="1031" max="1031" width="7.6640625" style="2" customWidth="1"/>
    <col min="1032" max="1034" width="11.77734375" style="2" customWidth="1"/>
    <col min="1035" max="1280" width="8.88671875" style="2"/>
    <col min="1281" max="1281" width="8.5546875" style="2" customWidth="1"/>
    <col min="1282" max="1282" width="38.77734375" style="2" customWidth="1"/>
    <col min="1283" max="1283" width="3" style="2" customWidth="1"/>
    <col min="1284" max="1284" width="11.21875" style="2" customWidth="1"/>
    <col min="1285" max="1285" width="11.77734375" style="2" customWidth="1"/>
    <col min="1286" max="1286" width="8.5546875" style="2" customWidth="1"/>
    <col min="1287" max="1287" width="7.6640625" style="2" customWidth="1"/>
    <col min="1288" max="1290" width="11.77734375" style="2" customWidth="1"/>
    <col min="1291" max="1536" width="8.88671875" style="2"/>
    <col min="1537" max="1537" width="8.5546875" style="2" customWidth="1"/>
    <col min="1538" max="1538" width="38.77734375" style="2" customWidth="1"/>
    <col min="1539" max="1539" width="3" style="2" customWidth="1"/>
    <col min="1540" max="1540" width="11.21875" style="2" customWidth="1"/>
    <col min="1541" max="1541" width="11.77734375" style="2" customWidth="1"/>
    <col min="1542" max="1542" width="8.5546875" style="2" customWidth="1"/>
    <col min="1543" max="1543" width="7.6640625" style="2" customWidth="1"/>
    <col min="1544" max="1546" width="11.77734375" style="2" customWidth="1"/>
    <col min="1547" max="1792" width="8.88671875" style="2"/>
    <col min="1793" max="1793" width="8.5546875" style="2" customWidth="1"/>
    <col min="1794" max="1794" width="38.77734375" style="2" customWidth="1"/>
    <col min="1795" max="1795" width="3" style="2" customWidth="1"/>
    <col min="1796" max="1796" width="11.21875" style="2" customWidth="1"/>
    <col min="1797" max="1797" width="11.77734375" style="2" customWidth="1"/>
    <col min="1798" max="1798" width="8.5546875" style="2" customWidth="1"/>
    <col min="1799" max="1799" width="7.6640625" style="2" customWidth="1"/>
    <col min="1800" max="1802" width="11.77734375" style="2" customWidth="1"/>
    <col min="1803" max="2048" width="8.88671875" style="2"/>
    <col min="2049" max="2049" width="8.5546875" style="2" customWidth="1"/>
    <col min="2050" max="2050" width="38.77734375" style="2" customWidth="1"/>
    <col min="2051" max="2051" width="3" style="2" customWidth="1"/>
    <col min="2052" max="2052" width="11.21875" style="2" customWidth="1"/>
    <col min="2053" max="2053" width="11.77734375" style="2" customWidth="1"/>
    <col min="2054" max="2054" width="8.5546875" style="2" customWidth="1"/>
    <col min="2055" max="2055" width="7.6640625" style="2" customWidth="1"/>
    <col min="2056" max="2058" width="11.77734375" style="2" customWidth="1"/>
    <col min="2059" max="2304" width="8.88671875" style="2"/>
    <col min="2305" max="2305" width="8.5546875" style="2" customWidth="1"/>
    <col min="2306" max="2306" width="38.77734375" style="2" customWidth="1"/>
    <col min="2307" max="2307" width="3" style="2" customWidth="1"/>
    <col min="2308" max="2308" width="11.21875" style="2" customWidth="1"/>
    <col min="2309" max="2309" width="11.77734375" style="2" customWidth="1"/>
    <col min="2310" max="2310" width="8.5546875" style="2" customWidth="1"/>
    <col min="2311" max="2311" width="7.6640625" style="2" customWidth="1"/>
    <col min="2312" max="2314" width="11.77734375" style="2" customWidth="1"/>
    <col min="2315" max="2560" width="8.88671875" style="2"/>
    <col min="2561" max="2561" width="8.5546875" style="2" customWidth="1"/>
    <col min="2562" max="2562" width="38.77734375" style="2" customWidth="1"/>
    <col min="2563" max="2563" width="3" style="2" customWidth="1"/>
    <col min="2564" max="2564" width="11.21875" style="2" customWidth="1"/>
    <col min="2565" max="2565" width="11.77734375" style="2" customWidth="1"/>
    <col min="2566" max="2566" width="8.5546875" style="2" customWidth="1"/>
    <col min="2567" max="2567" width="7.6640625" style="2" customWidth="1"/>
    <col min="2568" max="2570" width="11.77734375" style="2" customWidth="1"/>
    <col min="2571" max="2816" width="8.88671875" style="2"/>
    <col min="2817" max="2817" width="8.5546875" style="2" customWidth="1"/>
    <col min="2818" max="2818" width="38.77734375" style="2" customWidth="1"/>
    <col min="2819" max="2819" width="3" style="2" customWidth="1"/>
    <col min="2820" max="2820" width="11.21875" style="2" customWidth="1"/>
    <col min="2821" max="2821" width="11.77734375" style="2" customWidth="1"/>
    <col min="2822" max="2822" width="8.5546875" style="2" customWidth="1"/>
    <col min="2823" max="2823" width="7.6640625" style="2" customWidth="1"/>
    <col min="2824" max="2826" width="11.77734375" style="2" customWidth="1"/>
    <col min="2827" max="3072" width="8.88671875" style="2"/>
    <col min="3073" max="3073" width="8.5546875" style="2" customWidth="1"/>
    <col min="3074" max="3074" width="38.77734375" style="2" customWidth="1"/>
    <col min="3075" max="3075" width="3" style="2" customWidth="1"/>
    <col min="3076" max="3076" width="11.21875" style="2" customWidth="1"/>
    <col min="3077" max="3077" width="11.77734375" style="2" customWidth="1"/>
    <col min="3078" max="3078" width="8.5546875" style="2" customWidth="1"/>
    <col min="3079" max="3079" width="7.6640625" style="2" customWidth="1"/>
    <col min="3080" max="3082" width="11.77734375" style="2" customWidth="1"/>
    <col min="3083" max="3328" width="8.88671875" style="2"/>
    <col min="3329" max="3329" width="8.5546875" style="2" customWidth="1"/>
    <col min="3330" max="3330" width="38.77734375" style="2" customWidth="1"/>
    <col min="3331" max="3331" width="3" style="2" customWidth="1"/>
    <col min="3332" max="3332" width="11.21875" style="2" customWidth="1"/>
    <col min="3333" max="3333" width="11.77734375" style="2" customWidth="1"/>
    <col min="3334" max="3334" width="8.5546875" style="2" customWidth="1"/>
    <col min="3335" max="3335" width="7.6640625" style="2" customWidth="1"/>
    <col min="3336" max="3338" width="11.77734375" style="2" customWidth="1"/>
    <col min="3339" max="3584" width="8.88671875" style="2"/>
    <col min="3585" max="3585" width="8.5546875" style="2" customWidth="1"/>
    <col min="3586" max="3586" width="38.77734375" style="2" customWidth="1"/>
    <col min="3587" max="3587" width="3" style="2" customWidth="1"/>
    <col min="3588" max="3588" width="11.21875" style="2" customWidth="1"/>
    <col min="3589" max="3589" width="11.77734375" style="2" customWidth="1"/>
    <col min="3590" max="3590" width="8.5546875" style="2" customWidth="1"/>
    <col min="3591" max="3591" width="7.6640625" style="2" customWidth="1"/>
    <col min="3592" max="3594" width="11.77734375" style="2" customWidth="1"/>
    <col min="3595" max="3840" width="8.88671875" style="2"/>
    <col min="3841" max="3841" width="8.5546875" style="2" customWidth="1"/>
    <col min="3842" max="3842" width="38.77734375" style="2" customWidth="1"/>
    <col min="3843" max="3843" width="3" style="2" customWidth="1"/>
    <col min="3844" max="3844" width="11.21875" style="2" customWidth="1"/>
    <col min="3845" max="3845" width="11.77734375" style="2" customWidth="1"/>
    <col min="3846" max="3846" width="8.5546875" style="2" customWidth="1"/>
    <col min="3847" max="3847" width="7.6640625" style="2" customWidth="1"/>
    <col min="3848" max="3850" width="11.77734375" style="2" customWidth="1"/>
    <col min="3851" max="4096" width="8.88671875" style="2"/>
    <col min="4097" max="4097" width="8.5546875" style="2" customWidth="1"/>
    <col min="4098" max="4098" width="38.77734375" style="2" customWidth="1"/>
    <col min="4099" max="4099" width="3" style="2" customWidth="1"/>
    <col min="4100" max="4100" width="11.21875" style="2" customWidth="1"/>
    <col min="4101" max="4101" width="11.77734375" style="2" customWidth="1"/>
    <col min="4102" max="4102" width="8.5546875" style="2" customWidth="1"/>
    <col min="4103" max="4103" width="7.6640625" style="2" customWidth="1"/>
    <col min="4104" max="4106" width="11.77734375" style="2" customWidth="1"/>
    <col min="4107" max="4352" width="8.88671875" style="2"/>
    <col min="4353" max="4353" width="8.5546875" style="2" customWidth="1"/>
    <col min="4354" max="4354" width="38.77734375" style="2" customWidth="1"/>
    <col min="4355" max="4355" width="3" style="2" customWidth="1"/>
    <col min="4356" max="4356" width="11.21875" style="2" customWidth="1"/>
    <col min="4357" max="4357" width="11.77734375" style="2" customWidth="1"/>
    <col min="4358" max="4358" width="8.5546875" style="2" customWidth="1"/>
    <col min="4359" max="4359" width="7.6640625" style="2" customWidth="1"/>
    <col min="4360" max="4362" width="11.77734375" style="2" customWidth="1"/>
    <col min="4363" max="4608" width="8.88671875" style="2"/>
    <col min="4609" max="4609" width="8.5546875" style="2" customWidth="1"/>
    <col min="4610" max="4610" width="38.77734375" style="2" customWidth="1"/>
    <col min="4611" max="4611" width="3" style="2" customWidth="1"/>
    <col min="4612" max="4612" width="11.21875" style="2" customWidth="1"/>
    <col min="4613" max="4613" width="11.77734375" style="2" customWidth="1"/>
    <col min="4614" max="4614" width="8.5546875" style="2" customWidth="1"/>
    <col min="4615" max="4615" width="7.6640625" style="2" customWidth="1"/>
    <col min="4616" max="4618" width="11.77734375" style="2" customWidth="1"/>
    <col min="4619" max="4864" width="8.88671875" style="2"/>
    <col min="4865" max="4865" width="8.5546875" style="2" customWidth="1"/>
    <col min="4866" max="4866" width="38.77734375" style="2" customWidth="1"/>
    <col min="4867" max="4867" width="3" style="2" customWidth="1"/>
    <col min="4868" max="4868" width="11.21875" style="2" customWidth="1"/>
    <col min="4869" max="4869" width="11.77734375" style="2" customWidth="1"/>
    <col min="4870" max="4870" width="8.5546875" style="2" customWidth="1"/>
    <col min="4871" max="4871" width="7.6640625" style="2" customWidth="1"/>
    <col min="4872" max="4874" width="11.77734375" style="2" customWidth="1"/>
    <col min="4875" max="5120" width="8.88671875" style="2"/>
    <col min="5121" max="5121" width="8.5546875" style="2" customWidth="1"/>
    <col min="5122" max="5122" width="38.77734375" style="2" customWidth="1"/>
    <col min="5123" max="5123" width="3" style="2" customWidth="1"/>
    <col min="5124" max="5124" width="11.21875" style="2" customWidth="1"/>
    <col min="5125" max="5125" width="11.77734375" style="2" customWidth="1"/>
    <col min="5126" max="5126" width="8.5546875" style="2" customWidth="1"/>
    <col min="5127" max="5127" width="7.6640625" style="2" customWidth="1"/>
    <col min="5128" max="5130" width="11.77734375" style="2" customWidth="1"/>
    <col min="5131" max="5376" width="8.88671875" style="2"/>
    <col min="5377" max="5377" width="8.5546875" style="2" customWidth="1"/>
    <col min="5378" max="5378" width="38.77734375" style="2" customWidth="1"/>
    <col min="5379" max="5379" width="3" style="2" customWidth="1"/>
    <col min="5380" max="5380" width="11.21875" style="2" customWidth="1"/>
    <col min="5381" max="5381" width="11.77734375" style="2" customWidth="1"/>
    <col min="5382" max="5382" width="8.5546875" style="2" customWidth="1"/>
    <col min="5383" max="5383" width="7.6640625" style="2" customWidth="1"/>
    <col min="5384" max="5386" width="11.77734375" style="2" customWidth="1"/>
    <col min="5387" max="5632" width="8.88671875" style="2"/>
    <col min="5633" max="5633" width="8.5546875" style="2" customWidth="1"/>
    <col min="5634" max="5634" width="38.77734375" style="2" customWidth="1"/>
    <col min="5635" max="5635" width="3" style="2" customWidth="1"/>
    <col min="5636" max="5636" width="11.21875" style="2" customWidth="1"/>
    <col min="5637" max="5637" width="11.77734375" style="2" customWidth="1"/>
    <col min="5638" max="5638" width="8.5546875" style="2" customWidth="1"/>
    <col min="5639" max="5639" width="7.6640625" style="2" customWidth="1"/>
    <col min="5640" max="5642" width="11.77734375" style="2" customWidth="1"/>
    <col min="5643" max="5888" width="8.88671875" style="2"/>
    <col min="5889" max="5889" width="8.5546875" style="2" customWidth="1"/>
    <col min="5890" max="5890" width="38.77734375" style="2" customWidth="1"/>
    <col min="5891" max="5891" width="3" style="2" customWidth="1"/>
    <col min="5892" max="5892" width="11.21875" style="2" customWidth="1"/>
    <col min="5893" max="5893" width="11.77734375" style="2" customWidth="1"/>
    <col min="5894" max="5894" width="8.5546875" style="2" customWidth="1"/>
    <col min="5895" max="5895" width="7.6640625" style="2" customWidth="1"/>
    <col min="5896" max="5898" width="11.77734375" style="2" customWidth="1"/>
    <col min="5899" max="6144" width="8.88671875" style="2"/>
    <col min="6145" max="6145" width="8.5546875" style="2" customWidth="1"/>
    <col min="6146" max="6146" width="38.77734375" style="2" customWidth="1"/>
    <col min="6147" max="6147" width="3" style="2" customWidth="1"/>
    <col min="6148" max="6148" width="11.21875" style="2" customWidth="1"/>
    <col min="6149" max="6149" width="11.77734375" style="2" customWidth="1"/>
    <col min="6150" max="6150" width="8.5546875" style="2" customWidth="1"/>
    <col min="6151" max="6151" width="7.6640625" style="2" customWidth="1"/>
    <col min="6152" max="6154" width="11.77734375" style="2" customWidth="1"/>
    <col min="6155" max="6400" width="8.88671875" style="2"/>
    <col min="6401" max="6401" width="8.5546875" style="2" customWidth="1"/>
    <col min="6402" max="6402" width="38.77734375" style="2" customWidth="1"/>
    <col min="6403" max="6403" width="3" style="2" customWidth="1"/>
    <col min="6404" max="6404" width="11.21875" style="2" customWidth="1"/>
    <col min="6405" max="6405" width="11.77734375" style="2" customWidth="1"/>
    <col min="6406" max="6406" width="8.5546875" style="2" customWidth="1"/>
    <col min="6407" max="6407" width="7.6640625" style="2" customWidth="1"/>
    <col min="6408" max="6410" width="11.77734375" style="2" customWidth="1"/>
    <col min="6411" max="6656" width="8.88671875" style="2"/>
    <col min="6657" max="6657" width="8.5546875" style="2" customWidth="1"/>
    <col min="6658" max="6658" width="38.77734375" style="2" customWidth="1"/>
    <col min="6659" max="6659" width="3" style="2" customWidth="1"/>
    <col min="6660" max="6660" width="11.21875" style="2" customWidth="1"/>
    <col min="6661" max="6661" width="11.77734375" style="2" customWidth="1"/>
    <col min="6662" max="6662" width="8.5546875" style="2" customWidth="1"/>
    <col min="6663" max="6663" width="7.6640625" style="2" customWidth="1"/>
    <col min="6664" max="6666" width="11.77734375" style="2" customWidth="1"/>
    <col min="6667" max="6912" width="8.88671875" style="2"/>
    <col min="6913" max="6913" width="8.5546875" style="2" customWidth="1"/>
    <col min="6914" max="6914" width="38.77734375" style="2" customWidth="1"/>
    <col min="6915" max="6915" width="3" style="2" customWidth="1"/>
    <col min="6916" max="6916" width="11.21875" style="2" customWidth="1"/>
    <col min="6917" max="6917" width="11.77734375" style="2" customWidth="1"/>
    <col min="6918" max="6918" width="8.5546875" style="2" customWidth="1"/>
    <col min="6919" max="6919" width="7.6640625" style="2" customWidth="1"/>
    <col min="6920" max="6922" width="11.77734375" style="2" customWidth="1"/>
    <col min="6923" max="7168" width="8.88671875" style="2"/>
    <col min="7169" max="7169" width="8.5546875" style="2" customWidth="1"/>
    <col min="7170" max="7170" width="38.77734375" style="2" customWidth="1"/>
    <col min="7171" max="7171" width="3" style="2" customWidth="1"/>
    <col min="7172" max="7172" width="11.21875" style="2" customWidth="1"/>
    <col min="7173" max="7173" width="11.77734375" style="2" customWidth="1"/>
    <col min="7174" max="7174" width="8.5546875" style="2" customWidth="1"/>
    <col min="7175" max="7175" width="7.6640625" style="2" customWidth="1"/>
    <col min="7176" max="7178" width="11.77734375" style="2" customWidth="1"/>
    <col min="7179" max="7424" width="8.88671875" style="2"/>
    <col min="7425" max="7425" width="8.5546875" style="2" customWidth="1"/>
    <col min="7426" max="7426" width="38.77734375" style="2" customWidth="1"/>
    <col min="7427" max="7427" width="3" style="2" customWidth="1"/>
    <col min="7428" max="7428" width="11.21875" style="2" customWidth="1"/>
    <col min="7429" max="7429" width="11.77734375" style="2" customWidth="1"/>
    <col min="7430" max="7430" width="8.5546875" style="2" customWidth="1"/>
    <col min="7431" max="7431" width="7.6640625" style="2" customWidth="1"/>
    <col min="7432" max="7434" width="11.77734375" style="2" customWidth="1"/>
    <col min="7435" max="7680" width="8.88671875" style="2"/>
    <col min="7681" max="7681" width="8.5546875" style="2" customWidth="1"/>
    <col min="7682" max="7682" width="38.77734375" style="2" customWidth="1"/>
    <col min="7683" max="7683" width="3" style="2" customWidth="1"/>
    <col min="7684" max="7684" width="11.21875" style="2" customWidth="1"/>
    <col min="7685" max="7685" width="11.77734375" style="2" customWidth="1"/>
    <col min="7686" max="7686" width="8.5546875" style="2" customWidth="1"/>
    <col min="7687" max="7687" width="7.6640625" style="2" customWidth="1"/>
    <col min="7688" max="7690" width="11.77734375" style="2" customWidth="1"/>
    <col min="7691" max="7936" width="8.88671875" style="2"/>
    <col min="7937" max="7937" width="8.5546875" style="2" customWidth="1"/>
    <col min="7938" max="7938" width="38.77734375" style="2" customWidth="1"/>
    <col min="7939" max="7939" width="3" style="2" customWidth="1"/>
    <col min="7940" max="7940" width="11.21875" style="2" customWidth="1"/>
    <col min="7941" max="7941" width="11.77734375" style="2" customWidth="1"/>
    <col min="7942" max="7942" width="8.5546875" style="2" customWidth="1"/>
    <col min="7943" max="7943" width="7.6640625" style="2" customWidth="1"/>
    <col min="7944" max="7946" width="11.77734375" style="2" customWidth="1"/>
    <col min="7947" max="8192" width="8.88671875" style="2"/>
    <col min="8193" max="8193" width="8.5546875" style="2" customWidth="1"/>
    <col min="8194" max="8194" width="38.77734375" style="2" customWidth="1"/>
    <col min="8195" max="8195" width="3" style="2" customWidth="1"/>
    <col min="8196" max="8196" width="11.21875" style="2" customWidth="1"/>
    <col min="8197" max="8197" width="11.77734375" style="2" customWidth="1"/>
    <col min="8198" max="8198" width="8.5546875" style="2" customWidth="1"/>
    <col min="8199" max="8199" width="7.6640625" style="2" customWidth="1"/>
    <col min="8200" max="8202" width="11.77734375" style="2" customWidth="1"/>
    <col min="8203" max="8448" width="8.88671875" style="2"/>
    <col min="8449" max="8449" width="8.5546875" style="2" customWidth="1"/>
    <col min="8450" max="8450" width="38.77734375" style="2" customWidth="1"/>
    <col min="8451" max="8451" width="3" style="2" customWidth="1"/>
    <col min="8452" max="8452" width="11.21875" style="2" customWidth="1"/>
    <col min="8453" max="8453" width="11.77734375" style="2" customWidth="1"/>
    <col min="8454" max="8454" width="8.5546875" style="2" customWidth="1"/>
    <col min="8455" max="8455" width="7.6640625" style="2" customWidth="1"/>
    <col min="8456" max="8458" width="11.77734375" style="2" customWidth="1"/>
    <col min="8459" max="8704" width="8.88671875" style="2"/>
    <col min="8705" max="8705" width="8.5546875" style="2" customWidth="1"/>
    <col min="8706" max="8706" width="38.77734375" style="2" customWidth="1"/>
    <col min="8707" max="8707" width="3" style="2" customWidth="1"/>
    <col min="8708" max="8708" width="11.21875" style="2" customWidth="1"/>
    <col min="8709" max="8709" width="11.77734375" style="2" customWidth="1"/>
    <col min="8710" max="8710" width="8.5546875" style="2" customWidth="1"/>
    <col min="8711" max="8711" width="7.6640625" style="2" customWidth="1"/>
    <col min="8712" max="8714" width="11.77734375" style="2" customWidth="1"/>
    <col min="8715" max="8960" width="8.88671875" style="2"/>
    <col min="8961" max="8961" width="8.5546875" style="2" customWidth="1"/>
    <col min="8962" max="8962" width="38.77734375" style="2" customWidth="1"/>
    <col min="8963" max="8963" width="3" style="2" customWidth="1"/>
    <col min="8964" max="8964" width="11.21875" style="2" customWidth="1"/>
    <col min="8965" max="8965" width="11.77734375" style="2" customWidth="1"/>
    <col min="8966" max="8966" width="8.5546875" style="2" customWidth="1"/>
    <col min="8967" max="8967" width="7.6640625" style="2" customWidth="1"/>
    <col min="8968" max="8970" width="11.77734375" style="2" customWidth="1"/>
    <col min="8971" max="9216" width="8.88671875" style="2"/>
    <col min="9217" max="9217" width="8.5546875" style="2" customWidth="1"/>
    <col min="9218" max="9218" width="38.77734375" style="2" customWidth="1"/>
    <col min="9219" max="9219" width="3" style="2" customWidth="1"/>
    <col min="9220" max="9220" width="11.21875" style="2" customWidth="1"/>
    <col min="9221" max="9221" width="11.77734375" style="2" customWidth="1"/>
    <col min="9222" max="9222" width="8.5546875" style="2" customWidth="1"/>
    <col min="9223" max="9223" width="7.6640625" style="2" customWidth="1"/>
    <col min="9224" max="9226" width="11.77734375" style="2" customWidth="1"/>
    <col min="9227" max="9472" width="8.88671875" style="2"/>
    <col min="9473" max="9473" width="8.5546875" style="2" customWidth="1"/>
    <col min="9474" max="9474" width="38.77734375" style="2" customWidth="1"/>
    <col min="9475" max="9475" width="3" style="2" customWidth="1"/>
    <col min="9476" max="9476" width="11.21875" style="2" customWidth="1"/>
    <col min="9477" max="9477" width="11.77734375" style="2" customWidth="1"/>
    <col min="9478" max="9478" width="8.5546875" style="2" customWidth="1"/>
    <col min="9479" max="9479" width="7.6640625" style="2" customWidth="1"/>
    <col min="9480" max="9482" width="11.77734375" style="2" customWidth="1"/>
    <col min="9483" max="9728" width="8.88671875" style="2"/>
    <col min="9729" max="9729" width="8.5546875" style="2" customWidth="1"/>
    <col min="9730" max="9730" width="38.77734375" style="2" customWidth="1"/>
    <col min="9731" max="9731" width="3" style="2" customWidth="1"/>
    <col min="9732" max="9732" width="11.21875" style="2" customWidth="1"/>
    <col min="9733" max="9733" width="11.77734375" style="2" customWidth="1"/>
    <col min="9734" max="9734" width="8.5546875" style="2" customWidth="1"/>
    <col min="9735" max="9735" width="7.6640625" style="2" customWidth="1"/>
    <col min="9736" max="9738" width="11.77734375" style="2" customWidth="1"/>
    <col min="9739" max="9984" width="8.88671875" style="2"/>
    <col min="9985" max="9985" width="8.5546875" style="2" customWidth="1"/>
    <col min="9986" max="9986" width="38.77734375" style="2" customWidth="1"/>
    <col min="9987" max="9987" width="3" style="2" customWidth="1"/>
    <col min="9988" max="9988" width="11.21875" style="2" customWidth="1"/>
    <col min="9989" max="9989" width="11.77734375" style="2" customWidth="1"/>
    <col min="9990" max="9990" width="8.5546875" style="2" customWidth="1"/>
    <col min="9991" max="9991" width="7.6640625" style="2" customWidth="1"/>
    <col min="9992" max="9994" width="11.77734375" style="2" customWidth="1"/>
    <col min="9995" max="10240" width="8.88671875" style="2"/>
    <col min="10241" max="10241" width="8.5546875" style="2" customWidth="1"/>
    <col min="10242" max="10242" width="38.77734375" style="2" customWidth="1"/>
    <col min="10243" max="10243" width="3" style="2" customWidth="1"/>
    <col min="10244" max="10244" width="11.21875" style="2" customWidth="1"/>
    <col min="10245" max="10245" width="11.77734375" style="2" customWidth="1"/>
    <col min="10246" max="10246" width="8.5546875" style="2" customWidth="1"/>
    <col min="10247" max="10247" width="7.6640625" style="2" customWidth="1"/>
    <col min="10248" max="10250" width="11.77734375" style="2" customWidth="1"/>
    <col min="10251" max="10496" width="8.88671875" style="2"/>
    <col min="10497" max="10497" width="8.5546875" style="2" customWidth="1"/>
    <col min="10498" max="10498" width="38.77734375" style="2" customWidth="1"/>
    <col min="10499" max="10499" width="3" style="2" customWidth="1"/>
    <col min="10500" max="10500" width="11.21875" style="2" customWidth="1"/>
    <col min="10501" max="10501" width="11.77734375" style="2" customWidth="1"/>
    <col min="10502" max="10502" width="8.5546875" style="2" customWidth="1"/>
    <col min="10503" max="10503" width="7.6640625" style="2" customWidth="1"/>
    <col min="10504" max="10506" width="11.77734375" style="2" customWidth="1"/>
    <col min="10507" max="10752" width="8.88671875" style="2"/>
    <col min="10753" max="10753" width="8.5546875" style="2" customWidth="1"/>
    <col min="10754" max="10754" width="38.77734375" style="2" customWidth="1"/>
    <col min="10755" max="10755" width="3" style="2" customWidth="1"/>
    <col min="10756" max="10756" width="11.21875" style="2" customWidth="1"/>
    <col min="10757" max="10757" width="11.77734375" style="2" customWidth="1"/>
    <col min="10758" max="10758" width="8.5546875" style="2" customWidth="1"/>
    <col min="10759" max="10759" width="7.6640625" style="2" customWidth="1"/>
    <col min="10760" max="10762" width="11.77734375" style="2" customWidth="1"/>
    <col min="10763" max="11008" width="8.88671875" style="2"/>
    <col min="11009" max="11009" width="8.5546875" style="2" customWidth="1"/>
    <col min="11010" max="11010" width="38.77734375" style="2" customWidth="1"/>
    <col min="11011" max="11011" width="3" style="2" customWidth="1"/>
    <col min="11012" max="11012" width="11.21875" style="2" customWidth="1"/>
    <col min="11013" max="11013" width="11.77734375" style="2" customWidth="1"/>
    <col min="11014" max="11014" width="8.5546875" style="2" customWidth="1"/>
    <col min="11015" max="11015" width="7.6640625" style="2" customWidth="1"/>
    <col min="11016" max="11018" width="11.77734375" style="2" customWidth="1"/>
    <col min="11019" max="11264" width="8.88671875" style="2"/>
    <col min="11265" max="11265" width="8.5546875" style="2" customWidth="1"/>
    <col min="11266" max="11266" width="38.77734375" style="2" customWidth="1"/>
    <col min="11267" max="11267" width="3" style="2" customWidth="1"/>
    <col min="11268" max="11268" width="11.21875" style="2" customWidth="1"/>
    <col min="11269" max="11269" width="11.77734375" style="2" customWidth="1"/>
    <col min="11270" max="11270" width="8.5546875" style="2" customWidth="1"/>
    <col min="11271" max="11271" width="7.6640625" style="2" customWidth="1"/>
    <col min="11272" max="11274" width="11.77734375" style="2" customWidth="1"/>
    <col min="11275" max="11520" width="8.88671875" style="2"/>
    <col min="11521" max="11521" width="8.5546875" style="2" customWidth="1"/>
    <col min="11522" max="11522" width="38.77734375" style="2" customWidth="1"/>
    <col min="11523" max="11523" width="3" style="2" customWidth="1"/>
    <col min="11524" max="11524" width="11.21875" style="2" customWidth="1"/>
    <col min="11525" max="11525" width="11.77734375" style="2" customWidth="1"/>
    <col min="11526" max="11526" width="8.5546875" style="2" customWidth="1"/>
    <col min="11527" max="11527" width="7.6640625" style="2" customWidth="1"/>
    <col min="11528" max="11530" width="11.77734375" style="2" customWidth="1"/>
    <col min="11531" max="11776" width="8.88671875" style="2"/>
    <col min="11777" max="11777" width="8.5546875" style="2" customWidth="1"/>
    <col min="11778" max="11778" width="38.77734375" style="2" customWidth="1"/>
    <col min="11779" max="11779" width="3" style="2" customWidth="1"/>
    <col min="11780" max="11780" width="11.21875" style="2" customWidth="1"/>
    <col min="11781" max="11781" width="11.77734375" style="2" customWidth="1"/>
    <col min="11782" max="11782" width="8.5546875" style="2" customWidth="1"/>
    <col min="11783" max="11783" width="7.6640625" style="2" customWidth="1"/>
    <col min="11784" max="11786" width="11.77734375" style="2" customWidth="1"/>
    <col min="11787" max="12032" width="8.88671875" style="2"/>
    <col min="12033" max="12033" width="8.5546875" style="2" customWidth="1"/>
    <col min="12034" max="12034" width="38.77734375" style="2" customWidth="1"/>
    <col min="12035" max="12035" width="3" style="2" customWidth="1"/>
    <col min="12036" max="12036" width="11.21875" style="2" customWidth="1"/>
    <col min="12037" max="12037" width="11.77734375" style="2" customWidth="1"/>
    <col min="12038" max="12038" width="8.5546875" style="2" customWidth="1"/>
    <col min="12039" max="12039" width="7.6640625" style="2" customWidth="1"/>
    <col min="12040" max="12042" width="11.77734375" style="2" customWidth="1"/>
    <col min="12043" max="12288" width="8.88671875" style="2"/>
    <col min="12289" max="12289" width="8.5546875" style="2" customWidth="1"/>
    <col min="12290" max="12290" width="38.77734375" style="2" customWidth="1"/>
    <col min="12291" max="12291" width="3" style="2" customWidth="1"/>
    <col min="12292" max="12292" width="11.21875" style="2" customWidth="1"/>
    <col min="12293" max="12293" width="11.77734375" style="2" customWidth="1"/>
    <col min="12294" max="12294" width="8.5546875" style="2" customWidth="1"/>
    <col min="12295" max="12295" width="7.6640625" style="2" customWidth="1"/>
    <col min="12296" max="12298" width="11.77734375" style="2" customWidth="1"/>
    <col min="12299" max="12544" width="8.88671875" style="2"/>
    <col min="12545" max="12545" width="8.5546875" style="2" customWidth="1"/>
    <col min="12546" max="12546" width="38.77734375" style="2" customWidth="1"/>
    <col min="12547" max="12547" width="3" style="2" customWidth="1"/>
    <col min="12548" max="12548" width="11.21875" style="2" customWidth="1"/>
    <col min="12549" max="12549" width="11.77734375" style="2" customWidth="1"/>
    <col min="12550" max="12550" width="8.5546875" style="2" customWidth="1"/>
    <col min="12551" max="12551" width="7.6640625" style="2" customWidth="1"/>
    <col min="12552" max="12554" width="11.77734375" style="2" customWidth="1"/>
    <col min="12555" max="12800" width="8.88671875" style="2"/>
    <col min="12801" max="12801" width="8.5546875" style="2" customWidth="1"/>
    <col min="12802" max="12802" width="38.77734375" style="2" customWidth="1"/>
    <col min="12803" max="12803" width="3" style="2" customWidth="1"/>
    <col min="12804" max="12804" width="11.21875" style="2" customWidth="1"/>
    <col min="12805" max="12805" width="11.77734375" style="2" customWidth="1"/>
    <col min="12806" max="12806" width="8.5546875" style="2" customWidth="1"/>
    <col min="12807" max="12807" width="7.6640625" style="2" customWidth="1"/>
    <col min="12808" max="12810" width="11.77734375" style="2" customWidth="1"/>
    <col min="12811" max="13056" width="8.88671875" style="2"/>
    <col min="13057" max="13057" width="8.5546875" style="2" customWidth="1"/>
    <col min="13058" max="13058" width="38.77734375" style="2" customWidth="1"/>
    <col min="13059" max="13059" width="3" style="2" customWidth="1"/>
    <col min="13060" max="13060" width="11.21875" style="2" customWidth="1"/>
    <col min="13061" max="13061" width="11.77734375" style="2" customWidth="1"/>
    <col min="13062" max="13062" width="8.5546875" style="2" customWidth="1"/>
    <col min="13063" max="13063" width="7.6640625" style="2" customWidth="1"/>
    <col min="13064" max="13066" width="11.77734375" style="2" customWidth="1"/>
    <col min="13067" max="13312" width="8.88671875" style="2"/>
    <col min="13313" max="13313" width="8.5546875" style="2" customWidth="1"/>
    <col min="13314" max="13314" width="38.77734375" style="2" customWidth="1"/>
    <col min="13315" max="13315" width="3" style="2" customWidth="1"/>
    <col min="13316" max="13316" width="11.21875" style="2" customWidth="1"/>
    <col min="13317" max="13317" width="11.77734375" style="2" customWidth="1"/>
    <col min="13318" max="13318" width="8.5546875" style="2" customWidth="1"/>
    <col min="13319" max="13319" width="7.6640625" style="2" customWidth="1"/>
    <col min="13320" max="13322" width="11.77734375" style="2" customWidth="1"/>
    <col min="13323" max="13568" width="8.88671875" style="2"/>
    <col min="13569" max="13569" width="8.5546875" style="2" customWidth="1"/>
    <col min="13570" max="13570" width="38.77734375" style="2" customWidth="1"/>
    <col min="13571" max="13571" width="3" style="2" customWidth="1"/>
    <col min="13572" max="13572" width="11.21875" style="2" customWidth="1"/>
    <col min="13573" max="13573" width="11.77734375" style="2" customWidth="1"/>
    <col min="13574" max="13574" width="8.5546875" style="2" customWidth="1"/>
    <col min="13575" max="13575" width="7.6640625" style="2" customWidth="1"/>
    <col min="13576" max="13578" width="11.77734375" style="2" customWidth="1"/>
    <col min="13579" max="13824" width="8.88671875" style="2"/>
    <col min="13825" max="13825" width="8.5546875" style="2" customWidth="1"/>
    <col min="13826" max="13826" width="38.77734375" style="2" customWidth="1"/>
    <col min="13827" max="13827" width="3" style="2" customWidth="1"/>
    <col min="13828" max="13828" width="11.21875" style="2" customWidth="1"/>
    <col min="13829" max="13829" width="11.77734375" style="2" customWidth="1"/>
    <col min="13830" max="13830" width="8.5546875" style="2" customWidth="1"/>
    <col min="13831" max="13831" width="7.6640625" style="2" customWidth="1"/>
    <col min="13832" max="13834" width="11.77734375" style="2" customWidth="1"/>
    <col min="13835" max="14080" width="8.88671875" style="2"/>
    <col min="14081" max="14081" width="8.5546875" style="2" customWidth="1"/>
    <col min="14082" max="14082" width="38.77734375" style="2" customWidth="1"/>
    <col min="14083" max="14083" width="3" style="2" customWidth="1"/>
    <col min="14084" max="14084" width="11.21875" style="2" customWidth="1"/>
    <col min="14085" max="14085" width="11.77734375" style="2" customWidth="1"/>
    <col min="14086" max="14086" width="8.5546875" style="2" customWidth="1"/>
    <col min="14087" max="14087" width="7.6640625" style="2" customWidth="1"/>
    <col min="14088" max="14090" width="11.77734375" style="2" customWidth="1"/>
    <col min="14091" max="14336" width="8.88671875" style="2"/>
    <col min="14337" max="14337" width="8.5546875" style="2" customWidth="1"/>
    <col min="14338" max="14338" width="38.77734375" style="2" customWidth="1"/>
    <col min="14339" max="14339" width="3" style="2" customWidth="1"/>
    <col min="14340" max="14340" width="11.21875" style="2" customWidth="1"/>
    <col min="14341" max="14341" width="11.77734375" style="2" customWidth="1"/>
    <col min="14342" max="14342" width="8.5546875" style="2" customWidth="1"/>
    <col min="14343" max="14343" width="7.6640625" style="2" customWidth="1"/>
    <col min="14344" max="14346" width="11.77734375" style="2" customWidth="1"/>
    <col min="14347" max="14592" width="8.88671875" style="2"/>
    <col min="14593" max="14593" width="8.5546875" style="2" customWidth="1"/>
    <col min="14594" max="14594" width="38.77734375" style="2" customWidth="1"/>
    <col min="14595" max="14595" width="3" style="2" customWidth="1"/>
    <col min="14596" max="14596" width="11.21875" style="2" customWidth="1"/>
    <col min="14597" max="14597" width="11.77734375" style="2" customWidth="1"/>
    <col min="14598" max="14598" width="8.5546875" style="2" customWidth="1"/>
    <col min="14599" max="14599" width="7.6640625" style="2" customWidth="1"/>
    <col min="14600" max="14602" width="11.77734375" style="2" customWidth="1"/>
    <col min="14603" max="14848" width="8.88671875" style="2"/>
    <col min="14849" max="14849" width="8.5546875" style="2" customWidth="1"/>
    <col min="14850" max="14850" width="38.77734375" style="2" customWidth="1"/>
    <col min="14851" max="14851" width="3" style="2" customWidth="1"/>
    <col min="14852" max="14852" width="11.21875" style="2" customWidth="1"/>
    <col min="14853" max="14853" width="11.77734375" style="2" customWidth="1"/>
    <col min="14854" max="14854" width="8.5546875" style="2" customWidth="1"/>
    <col min="14855" max="14855" width="7.6640625" style="2" customWidth="1"/>
    <col min="14856" max="14858" width="11.77734375" style="2" customWidth="1"/>
    <col min="14859" max="15104" width="8.88671875" style="2"/>
    <col min="15105" max="15105" width="8.5546875" style="2" customWidth="1"/>
    <col min="15106" max="15106" width="38.77734375" style="2" customWidth="1"/>
    <col min="15107" max="15107" width="3" style="2" customWidth="1"/>
    <col min="15108" max="15108" width="11.21875" style="2" customWidth="1"/>
    <col min="15109" max="15109" width="11.77734375" style="2" customWidth="1"/>
    <col min="15110" max="15110" width="8.5546875" style="2" customWidth="1"/>
    <col min="15111" max="15111" width="7.6640625" style="2" customWidth="1"/>
    <col min="15112" max="15114" width="11.77734375" style="2" customWidth="1"/>
    <col min="15115" max="15360" width="8.88671875" style="2"/>
    <col min="15361" max="15361" width="8.5546875" style="2" customWidth="1"/>
    <col min="15362" max="15362" width="38.77734375" style="2" customWidth="1"/>
    <col min="15363" max="15363" width="3" style="2" customWidth="1"/>
    <col min="15364" max="15364" width="11.21875" style="2" customWidth="1"/>
    <col min="15365" max="15365" width="11.77734375" style="2" customWidth="1"/>
    <col min="15366" max="15366" width="8.5546875" style="2" customWidth="1"/>
    <col min="15367" max="15367" width="7.6640625" style="2" customWidth="1"/>
    <col min="15368" max="15370" width="11.77734375" style="2" customWidth="1"/>
    <col min="15371" max="15616" width="8.88671875" style="2"/>
    <col min="15617" max="15617" width="8.5546875" style="2" customWidth="1"/>
    <col min="15618" max="15618" width="38.77734375" style="2" customWidth="1"/>
    <col min="15619" max="15619" width="3" style="2" customWidth="1"/>
    <col min="15620" max="15620" width="11.21875" style="2" customWidth="1"/>
    <col min="15621" max="15621" width="11.77734375" style="2" customWidth="1"/>
    <col min="15622" max="15622" width="8.5546875" style="2" customWidth="1"/>
    <col min="15623" max="15623" width="7.6640625" style="2" customWidth="1"/>
    <col min="15624" max="15626" width="11.77734375" style="2" customWidth="1"/>
    <col min="15627" max="15872" width="8.88671875" style="2"/>
    <col min="15873" max="15873" width="8.5546875" style="2" customWidth="1"/>
    <col min="15874" max="15874" width="38.77734375" style="2" customWidth="1"/>
    <col min="15875" max="15875" width="3" style="2" customWidth="1"/>
    <col min="15876" max="15876" width="11.21875" style="2" customWidth="1"/>
    <col min="15877" max="15877" width="11.77734375" style="2" customWidth="1"/>
    <col min="15878" max="15878" width="8.5546875" style="2" customWidth="1"/>
    <col min="15879" max="15879" width="7.6640625" style="2" customWidth="1"/>
    <col min="15880" max="15882" width="11.77734375" style="2" customWidth="1"/>
    <col min="15883" max="16128" width="8.88671875" style="2"/>
    <col min="16129" max="16129" width="8.5546875" style="2" customWidth="1"/>
    <col min="16130" max="16130" width="38.77734375" style="2" customWidth="1"/>
    <col min="16131" max="16131" width="3" style="2" customWidth="1"/>
    <col min="16132" max="16132" width="11.21875" style="2" customWidth="1"/>
    <col min="16133" max="16133" width="11.77734375" style="2" customWidth="1"/>
    <col min="16134" max="16134" width="8.5546875" style="2" customWidth="1"/>
    <col min="16135" max="16135" width="7.6640625" style="2" customWidth="1"/>
    <col min="16136" max="16138" width="11.77734375" style="2" customWidth="1"/>
    <col min="16139" max="16384" width="8.88671875" style="2"/>
  </cols>
  <sheetData>
    <row r="1" spans="1:8">
      <c r="A1" s="1"/>
      <c r="B1" s="1"/>
      <c r="D1" s="3" t="s">
        <v>0</v>
      </c>
      <c r="E1" s="4"/>
      <c r="F1" s="4"/>
      <c r="G1" s="1"/>
    </row>
    <row r="2" spans="1:8">
      <c r="A2" s="1"/>
      <c r="B2" s="5"/>
      <c r="D2" s="3" t="s">
        <v>1</v>
      </c>
      <c r="E2" s="4"/>
      <c r="F2" s="4"/>
      <c r="G2" s="1"/>
    </row>
    <row r="3" spans="1:8" ht="12" customHeight="1">
      <c r="A3" s="1"/>
      <c r="B3" s="1"/>
      <c r="D3" s="3" t="s">
        <v>2</v>
      </c>
      <c r="E3" s="4"/>
      <c r="F3" s="4"/>
      <c r="G3" s="1"/>
    </row>
    <row r="4" spans="1:8">
      <c r="A4" s="1"/>
      <c r="B4" s="1"/>
      <c r="D4" s="6"/>
      <c r="E4" s="7"/>
      <c r="F4" s="7"/>
      <c r="G4" s="1"/>
    </row>
    <row r="5" spans="1:8" ht="12" customHeight="1">
      <c r="A5" s="1"/>
      <c r="B5" s="1"/>
      <c r="D5" s="3" t="s">
        <v>3</v>
      </c>
      <c r="E5" s="4"/>
      <c r="F5" s="4"/>
      <c r="G5" s="1"/>
    </row>
    <row r="6" spans="1:8" ht="12" customHeight="1">
      <c r="A6" s="1"/>
      <c r="B6" s="1"/>
      <c r="D6" s="3" t="s">
        <v>1</v>
      </c>
      <c r="E6" s="4"/>
      <c r="F6" s="4"/>
      <c r="G6" s="1"/>
    </row>
    <row r="7" spans="1:8">
      <c r="A7" s="1"/>
      <c r="B7" s="1"/>
      <c r="D7" s="3" t="s">
        <v>4</v>
      </c>
      <c r="E7" s="4"/>
      <c r="F7" s="4"/>
      <c r="G7" s="1"/>
    </row>
    <row r="8" spans="1:8">
      <c r="A8" s="1"/>
      <c r="B8" s="1"/>
      <c r="C8" s="3"/>
      <c r="D8" s="4"/>
      <c r="E8" s="4"/>
      <c r="F8" s="4"/>
      <c r="G8" s="1"/>
    </row>
    <row r="9" spans="1:8" ht="16.05" customHeight="1">
      <c r="A9" s="8" t="s">
        <v>5</v>
      </c>
      <c r="B9" s="8"/>
      <c r="C9" s="8"/>
      <c r="D9" s="8"/>
      <c r="E9" s="8"/>
      <c r="F9" s="8"/>
      <c r="G9" s="1"/>
    </row>
    <row r="10" spans="1:8">
      <c r="A10" s="8" t="s">
        <v>6</v>
      </c>
      <c r="B10" s="8"/>
      <c r="C10" s="8"/>
      <c r="D10" s="8"/>
      <c r="E10" s="8"/>
      <c r="F10" s="8"/>
      <c r="G10" s="1"/>
    </row>
    <row r="11" spans="1:8" ht="10.95" customHeight="1">
      <c r="A11" s="9" t="s">
        <v>7</v>
      </c>
      <c r="B11" s="10"/>
      <c r="C11" s="1"/>
      <c r="D11" s="11"/>
      <c r="E11" s="11"/>
      <c r="F11" s="11"/>
      <c r="G11" s="1"/>
    </row>
    <row r="12" spans="1:8" ht="12" customHeight="1">
      <c r="A12" s="12" t="s">
        <v>8</v>
      </c>
      <c r="B12" s="13"/>
      <c r="C12" s="1"/>
      <c r="D12" s="11"/>
      <c r="E12" s="11"/>
      <c r="F12" s="11"/>
      <c r="G12" s="1"/>
    </row>
    <row r="13" spans="1:8" ht="10.95" customHeight="1">
      <c r="A13" s="1"/>
      <c r="B13" s="1"/>
      <c r="C13" s="1"/>
      <c r="D13" s="11"/>
      <c r="E13" s="11"/>
      <c r="F13" s="11" t="s">
        <v>9</v>
      </c>
      <c r="G13" s="1"/>
    </row>
    <row r="14" spans="1:8" s="18" customFormat="1" ht="19.8" customHeight="1">
      <c r="A14" s="14" t="s">
        <v>10</v>
      </c>
      <c r="B14" s="14" t="s">
        <v>11</v>
      </c>
      <c r="C14" s="14"/>
      <c r="D14" s="14" t="s">
        <v>12</v>
      </c>
      <c r="E14" s="15" t="s">
        <v>13</v>
      </c>
      <c r="F14" s="16" t="s">
        <v>14</v>
      </c>
      <c r="G14" s="16"/>
      <c r="H14" s="17"/>
    </row>
    <row r="15" spans="1:8" s="18" customFormat="1" ht="51.6" customHeight="1">
      <c r="A15" s="14"/>
      <c r="B15" s="14"/>
      <c r="C15" s="14"/>
      <c r="D15" s="14"/>
      <c r="E15" s="15"/>
      <c r="F15" s="19" t="s">
        <v>15</v>
      </c>
      <c r="G15" s="19" t="s">
        <v>16</v>
      </c>
      <c r="H15" s="17"/>
    </row>
    <row r="16" spans="1:8" s="18" customFormat="1" ht="12" customHeight="1">
      <c r="A16" s="20" t="s">
        <v>17</v>
      </c>
      <c r="B16" s="21" t="s">
        <v>18</v>
      </c>
      <c r="C16" s="21"/>
      <c r="D16" s="20" t="s">
        <v>19</v>
      </c>
      <c r="E16" s="22" t="s">
        <v>20</v>
      </c>
      <c r="F16" s="23" t="s">
        <v>21</v>
      </c>
      <c r="G16" s="23" t="s">
        <v>22</v>
      </c>
      <c r="H16" s="17"/>
    </row>
    <row r="17" spans="1:8" ht="13.95" customHeight="1">
      <c r="A17" s="24" t="s">
        <v>23</v>
      </c>
      <c r="B17" s="25" t="s">
        <v>24</v>
      </c>
      <c r="C17" s="25"/>
      <c r="D17" s="26">
        <v>75799507</v>
      </c>
      <c r="E17" s="26">
        <v>75749507</v>
      </c>
      <c r="F17" s="27">
        <v>50000</v>
      </c>
      <c r="G17" s="28">
        <v>0</v>
      </c>
      <c r="H17" s="1"/>
    </row>
    <row r="18" spans="1:8" ht="27.6" customHeight="1">
      <c r="A18" s="24" t="s">
        <v>25</v>
      </c>
      <c r="B18" s="25" t="s">
        <v>26</v>
      </c>
      <c r="C18" s="25"/>
      <c r="D18" s="26">
        <v>11600000</v>
      </c>
      <c r="E18" s="26">
        <v>11600000</v>
      </c>
      <c r="F18" s="26">
        <v>0</v>
      </c>
      <c r="G18" s="29">
        <v>0</v>
      </c>
      <c r="H18" s="1"/>
    </row>
    <row r="19" spans="1:8" ht="13.95" customHeight="1">
      <c r="A19" s="24" t="s">
        <v>27</v>
      </c>
      <c r="B19" s="25" t="s">
        <v>28</v>
      </c>
      <c r="C19" s="25"/>
      <c r="D19" s="26">
        <v>11600000</v>
      </c>
      <c r="E19" s="26">
        <v>11600000</v>
      </c>
      <c r="F19" s="26">
        <v>0</v>
      </c>
      <c r="G19" s="29">
        <v>0</v>
      </c>
      <c r="H19" s="1"/>
    </row>
    <row r="20" spans="1:8" ht="28.95" customHeight="1">
      <c r="A20" s="30" t="s">
        <v>29</v>
      </c>
      <c r="B20" s="31" t="s">
        <v>30</v>
      </c>
      <c r="C20" s="31"/>
      <c r="D20" s="32">
        <v>10500000</v>
      </c>
      <c r="E20" s="32">
        <v>10500000</v>
      </c>
      <c r="F20" s="32">
        <v>0</v>
      </c>
      <c r="G20" s="33">
        <v>0</v>
      </c>
      <c r="H20" s="1"/>
    </row>
    <row r="21" spans="1:8" ht="28.95" customHeight="1">
      <c r="A21" s="30" t="s">
        <v>31</v>
      </c>
      <c r="B21" s="31" t="s">
        <v>32</v>
      </c>
      <c r="C21" s="31"/>
      <c r="D21" s="32">
        <v>1000000</v>
      </c>
      <c r="E21" s="32">
        <v>1000000</v>
      </c>
      <c r="F21" s="32">
        <v>0</v>
      </c>
      <c r="G21" s="33">
        <v>0</v>
      </c>
      <c r="H21" s="1"/>
    </row>
    <row r="22" spans="1:8" ht="28.95" customHeight="1">
      <c r="A22" s="30" t="s">
        <v>33</v>
      </c>
      <c r="B22" s="31" t="s">
        <v>34</v>
      </c>
      <c r="C22" s="31"/>
      <c r="D22" s="32">
        <v>100000</v>
      </c>
      <c r="E22" s="32">
        <v>100000</v>
      </c>
      <c r="F22" s="32">
        <v>0</v>
      </c>
      <c r="G22" s="33">
        <v>0</v>
      </c>
      <c r="H22" s="1"/>
    </row>
    <row r="23" spans="1:8" ht="13.95" customHeight="1">
      <c r="A23" s="24" t="s">
        <v>35</v>
      </c>
      <c r="B23" s="25" t="s">
        <v>36</v>
      </c>
      <c r="C23" s="25"/>
      <c r="D23" s="26">
        <v>1950000</v>
      </c>
      <c r="E23" s="26">
        <v>1950000</v>
      </c>
      <c r="F23" s="26">
        <v>0</v>
      </c>
      <c r="G23" s="29">
        <v>0</v>
      </c>
      <c r="H23" s="1"/>
    </row>
    <row r="24" spans="1:8" ht="28.95" customHeight="1">
      <c r="A24" s="24" t="s">
        <v>37</v>
      </c>
      <c r="B24" s="25" t="s">
        <v>38</v>
      </c>
      <c r="C24" s="25"/>
      <c r="D24" s="26">
        <v>1950000</v>
      </c>
      <c r="E24" s="26">
        <v>1950000</v>
      </c>
      <c r="F24" s="26">
        <v>0</v>
      </c>
      <c r="G24" s="29">
        <v>0</v>
      </c>
      <c r="H24" s="1"/>
    </row>
    <row r="25" spans="1:8" ht="66" customHeight="1">
      <c r="A25" s="30" t="s">
        <v>39</v>
      </c>
      <c r="B25" s="31" t="s">
        <v>40</v>
      </c>
      <c r="C25" s="31"/>
      <c r="D25" s="32">
        <v>750000</v>
      </c>
      <c r="E25" s="32">
        <v>750000</v>
      </c>
      <c r="F25" s="32">
        <v>0</v>
      </c>
      <c r="G25" s="33">
        <v>0</v>
      </c>
      <c r="H25" s="1"/>
    </row>
    <row r="26" spans="1:8" ht="46.95" customHeight="1">
      <c r="A26" s="30" t="s">
        <v>41</v>
      </c>
      <c r="B26" s="31" t="s">
        <v>42</v>
      </c>
      <c r="C26" s="31"/>
      <c r="D26" s="32">
        <v>1200000</v>
      </c>
      <c r="E26" s="32">
        <v>1200000</v>
      </c>
      <c r="F26" s="32">
        <v>0</v>
      </c>
      <c r="G26" s="33">
        <v>0</v>
      </c>
      <c r="H26" s="1"/>
    </row>
    <row r="27" spans="1:8" ht="28.95" customHeight="1">
      <c r="A27" s="24" t="s">
        <v>43</v>
      </c>
      <c r="B27" s="25" t="s">
        <v>44</v>
      </c>
      <c r="C27" s="25"/>
      <c r="D27" s="26">
        <v>62199507</v>
      </c>
      <c r="E27" s="26">
        <v>62199507</v>
      </c>
      <c r="F27" s="26">
        <v>0</v>
      </c>
      <c r="G27" s="29">
        <v>0</v>
      </c>
      <c r="H27" s="1"/>
    </row>
    <row r="28" spans="1:8" ht="13.95" customHeight="1">
      <c r="A28" s="24" t="s">
        <v>45</v>
      </c>
      <c r="B28" s="25" t="s">
        <v>46</v>
      </c>
      <c r="C28" s="25"/>
      <c r="D28" s="26">
        <v>57259507</v>
      </c>
      <c r="E28" s="26">
        <v>57259507</v>
      </c>
      <c r="F28" s="26">
        <v>0</v>
      </c>
      <c r="G28" s="29">
        <v>0</v>
      </c>
      <c r="H28" s="1"/>
    </row>
    <row r="29" spans="1:8" ht="28.95" customHeight="1">
      <c r="A29" s="30" t="s">
        <v>47</v>
      </c>
      <c r="B29" s="31" t="s">
        <v>48</v>
      </c>
      <c r="C29" s="31"/>
      <c r="D29" s="32">
        <v>150000</v>
      </c>
      <c r="E29" s="32">
        <v>150000</v>
      </c>
      <c r="F29" s="32">
        <v>0</v>
      </c>
      <c r="G29" s="33">
        <v>0</v>
      </c>
      <c r="H29" s="1"/>
    </row>
    <row r="30" spans="1:8" ht="28.95" customHeight="1">
      <c r="A30" s="30" t="s">
        <v>49</v>
      </c>
      <c r="B30" s="31" t="s">
        <v>50</v>
      </c>
      <c r="C30" s="31"/>
      <c r="D30" s="32">
        <v>6000000</v>
      </c>
      <c r="E30" s="32">
        <v>6000000</v>
      </c>
      <c r="F30" s="32">
        <v>0</v>
      </c>
      <c r="G30" s="33">
        <v>0</v>
      </c>
      <c r="H30" s="1"/>
    </row>
    <row r="31" spans="1:8" ht="28.95" customHeight="1">
      <c r="A31" s="30" t="s">
        <v>51</v>
      </c>
      <c r="B31" s="31" t="s">
        <v>52</v>
      </c>
      <c r="C31" s="31"/>
      <c r="D31" s="32">
        <v>10000000</v>
      </c>
      <c r="E31" s="32">
        <v>10000000</v>
      </c>
      <c r="F31" s="32">
        <v>0</v>
      </c>
      <c r="G31" s="33">
        <v>0</v>
      </c>
      <c r="H31" s="1"/>
    </row>
    <row r="32" spans="1:8" ht="28.95" customHeight="1">
      <c r="A32" s="30" t="s">
        <v>53</v>
      </c>
      <c r="B32" s="31" t="s">
        <v>54</v>
      </c>
      <c r="C32" s="31"/>
      <c r="D32" s="32">
        <v>14909507</v>
      </c>
      <c r="E32" s="32">
        <v>14909507</v>
      </c>
      <c r="F32" s="32">
        <v>0</v>
      </c>
      <c r="G32" s="33">
        <v>0</v>
      </c>
      <c r="H32" s="1"/>
    </row>
    <row r="33" spans="1:8" ht="13.95" customHeight="1">
      <c r="A33" s="30" t="s">
        <v>55</v>
      </c>
      <c r="B33" s="31" t="s">
        <v>56</v>
      </c>
      <c r="C33" s="31"/>
      <c r="D33" s="32">
        <v>7200000</v>
      </c>
      <c r="E33" s="32">
        <v>7200000</v>
      </c>
      <c r="F33" s="32">
        <v>0</v>
      </c>
      <c r="G33" s="33">
        <v>0</v>
      </c>
      <c r="H33" s="1"/>
    </row>
    <row r="34" spans="1:8" ht="13.95" customHeight="1">
      <c r="A34" s="30" t="s">
        <v>57</v>
      </c>
      <c r="B34" s="31" t="s">
        <v>58</v>
      </c>
      <c r="C34" s="31"/>
      <c r="D34" s="32">
        <v>12800000</v>
      </c>
      <c r="E34" s="32">
        <v>12800000</v>
      </c>
      <c r="F34" s="32">
        <v>0</v>
      </c>
      <c r="G34" s="33">
        <v>0</v>
      </c>
      <c r="H34" s="1"/>
    </row>
    <row r="35" spans="1:8" ht="13.95" customHeight="1">
      <c r="A35" s="30" t="s">
        <v>59</v>
      </c>
      <c r="B35" s="31" t="s">
        <v>60</v>
      </c>
      <c r="C35" s="31"/>
      <c r="D35" s="32">
        <v>2600000</v>
      </c>
      <c r="E35" s="32">
        <v>2600000</v>
      </c>
      <c r="F35" s="32">
        <v>0</v>
      </c>
      <c r="G35" s="33">
        <v>0</v>
      </c>
      <c r="H35" s="1"/>
    </row>
    <row r="36" spans="1:8" ht="13.95" customHeight="1">
      <c r="A36" s="30" t="s">
        <v>61</v>
      </c>
      <c r="B36" s="31" t="s">
        <v>62</v>
      </c>
      <c r="C36" s="31"/>
      <c r="D36" s="32">
        <v>3600000</v>
      </c>
      <c r="E36" s="32">
        <v>3600000</v>
      </c>
      <c r="F36" s="32">
        <v>0</v>
      </c>
      <c r="G36" s="33">
        <v>0</v>
      </c>
      <c r="H36" s="1"/>
    </row>
    <row r="37" spans="1:8" ht="13.95" customHeight="1">
      <c r="A37" s="24" t="s">
        <v>63</v>
      </c>
      <c r="B37" s="25" t="s">
        <v>64</v>
      </c>
      <c r="C37" s="25"/>
      <c r="D37" s="26">
        <v>210000</v>
      </c>
      <c r="E37" s="26">
        <v>210000</v>
      </c>
      <c r="F37" s="26">
        <v>0</v>
      </c>
      <c r="G37" s="29">
        <v>0</v>
      </c>
      <c r="H37" s="1"/>
    </row>
    <row r="38" spans="1:8" ht="13.95" customHeight="1">
      <c r="A38" s="30" t="s">
        <v>65</v>
      </c>
      <c r="B38" s="31" t="s">
        <v>66</v>
      </c>
      <c r="C38" s="31"/>
      <c r="D38" s="32">
        <v>10000</v>
      </c>
      <c r="E38" s="32">
        <v>10000</v>
      </c>
      <c r="F38" s="32">
        <v>0</v>
      </c>
      <c r="G38" s="33">
        <v>0</v>
      </c>
      <c r="H38" s="1"/>
    </row>
    <row r="39" spans="1:8" ht="13.95" customHeight="1">
      <c r="A39" s="30" t="s">
        <v>67</v>
      </c>
      <c r="B39" s="31" t="s">
        <v>68</v>
      </c>
      <c r="C39" s="31"/>
      <c r="D39" s="32">
        <v>200000</v>
      </c>
      <c r="E39" s="32">
        <v>200000</v>
      </c>
      <c r="F39" s="32">
        <v>0</v>
      </c>
      <c r="G39" s="33">
        <v>0</v>
      </c>
      <c r="H39" s="1"/>
    </row>
    <row r="40" spans="1:8" ht="13.95" customHeight="1">
      <c r="A40" s="24" t="s">
        <v>69</v>
      </c>
      <c r="B40" s="25" t="s">
        <v>70</v>
      </c>
      <c r="C40" s="25"/>
      <c r="D40" s="26">
        <v>4730000</v>
      </c>
      <c r="E40" s="26">
        <v>4730000</v>
      </c>
      <c r="F40" s="26">
        <v>0</v>
      </c>
      <c r="G40" s="29">
        <v>0</v>
      </c>
      <c r="H40" s="1"/>
    </row>
    <row r="41" spans="1:8" ht="13.95" customHeight="1">
      <c r="A41" s="30" t="s">
        <v>71</v>
      </c>
      <c r="B41" s="31" t="s">
        <v>72</v>
      </c>
      <c r="C41" s="31"/>
      <c r="D41" s="32">
        <v>130000</v>
      </c>
      <c r="E41" s="32">
        <v>130000</v>
      </c>
      <c r="F41" s="32">
        <v>0</v>
      </c>
      <c r="G41" s="33">
        <v>0</v>
      </c>
      <c r="H41" s="1"/>
    </row>
    <row r="42" spans="1:8" ht="13.95" customHeight="1">
      <c r="A42" s="30" t="s">
        <v>73</v>
      </c>
      <c r="B42" s="31" t="s">
        <v>74</v>
      </c>
      <c r="C42" s="31"/>
      <c r="D42" s="32">
        <v>4500000</v>
      </c>
      <c r="E42" s="32">
        <v>4500000</v>
      </c>
      <c r="F42" s="32">
        <v>0</v>
      </c>
      <c r="G42" s="33">
        <v>0</v>
      </c>
      <c r="H42" s="1"/>
    </row>
    <row r="43" spans="1:8" ht="39" customHeight="1">
      <c r="A43" s="30" t="s">
        <v>75</v>
      </c>
      <c r="B43" s="31" t="s">
        <v>76</v>
      </c>
      <c r="C43" s="31"/>
      <c r="D43" s="32">
        <v>100000</v>
      </c>
      <c r="E43" s="32">
        <v>100000</v>
      </c>
      <c r="F43" s="32">
        <v>0</v>
      </c>
      <c r="G43" s="33">
        <v>0</v>
      </c>
      <c r="H43" s="1"/>
    </row>
    <row r="44" spans="1:8" ht="13.95" customHeight="1">
      <c r="A44" s="24" t="s">
        <v>77</v>
      </c>
      <c r="B44" s="25" t="s">
        <v>78</v>
      </c>
      <c r="C44" s="25"/>
      <c r="D44" s="26">
        <v>50000</v>
      </c>
      <c r="E44" s="26">
        <v>0</v>
      </c>
      <c r="F44" s="26">
        <v>50000</v>
      </c>
      <c r="G44" s="29">
        <v>0</v>
      </c>
      <c r="H44" s="1"/>
    </row>
    <row r="45" spans="1:8" ht="13.95" customHeight="1">
      <c r="A45" s="24" t="s">
        <v>79</v>
      </c>
      <c r="B45" s="25" t="s">
        <v>80</v>
      </c>
      <c r="C45" s="25"/>
      <c r="D45" s="26">
        <v>50000</v>
      </c>
      <c r="E45" s="26">
        <v>0</v>
      </c>
      <c r="F45" s="26">
        <v>50000</v>
      </c>
      <c r="G45" s="29">
        <v>0</v>
      </c>
      <c r="H45" s="1"/>
    </row>
    <row r="46" spans="1:8" ht="37.950000000000003" customHeight="1">
      <c r="A46" s="30" t="s">
        <v>81</v>
      </c>
      <c r="B46" s="31" t="s">
        <v>82</v>
      </c>
      <c r="C46" s="31"/>
      <c r="D46" s="32">
        <v>4000</v>
      </c>
      <c r="E46" s="32">
        <v>0</v>
      </c>
      <c r="F46" s="32">
        <v>4000</v>
      </c>
      <c r="G46" s="33">
        <v>0</v>
      </c>
      <c r="H46" s="1"/>
    </row>
    <row r="47" spans="1:8" ht="27" customHeight="1">
      <c r="A47" s="30" t="s">
        <v>83</v>
      </c>
      <c r="B47" s="31" t="s">
        <v>84</v>
      </c>
      <c r="C47" s="31"/>
      <c r="D47" s="32">
        <v>42000</v>
      </c>
      <c r="E47" s="32">
        <v>0</v>
      </c>
      <c r="F47" s="32">
        <v>42000</v>
      </c>
      <c r="G47" s="33">
        <v>0</v>
      </c>
      <c r="H47" s="1"/>
    </row>
    <row r="48" spans="1:8" ht="37.950000000000003" customHeight="1">
      <c r="A48" s="30" t="s">
        <v>85</v>
      </c>
      <c r="B48" s="31" t="s">
        <v>86</v>
      </c>
      <c r="C48" s="31"/>
      <c r="D48" s="32">
        <v>4000</v>
      </c>
      <c r="E48" s="32">
        <v>0</v>
      </c>
      <c r="F48" s="32">
        <v>4000</v>
      </c>
      <c r="G48" s="33">
        <v>0</v>
      </c>
      <c r="H48" s="1"/>
    </row>
    <row r="49" spans="1:8" ht="13.95" customHeight="1">
      <c r="A49" s="24" t="s">
        <v>87</v>
      </c>
      <c r="B49" s="25" t="s">
        <v>88</v>
      </c>
      <c r="C49" s="25"/>
      <c r="D49" s="26">
        <v>49000</v>
      </c>
      <c r="E49" s="26">
        <v>49000</v>
      </c>
      <c r="F49" s="26">
        <v>0</v>
      </c>
      <c r="G49" s="29">
        <v>0</v>
      </c>
      <c r="H49" s="1"/>
    </row>
    <row r="50" spans="1:8" ht="27" customHeight="1">
      <c r="A50" s="24" t="s">
        <v>89</v>
      </c>
      <c r="B50" s="25" t="s">
        <v>90</v>
      </c>
      <c r="C50" s="25"/>
      <c r="D50" s="26">
        <v>49000</v>
      </c>
      <c r="E50" s="26">
        <v>49000</v>
      </c>
      <c r="F50" s="26">
        <v>0</v>
      </c>
      <c r="G50" s="29">
        <v>0</v>
      </c>
      <c r="H50" s="1"/>
    </row>
    <row r="51" spans="1:8" ht="13.95" customHeight="1">
      <c r="A51" s="24" t="s">
        <v>91</v>
      </c>
      <c r="B51" s="25" t="s">
        <v>92</v>
      </c>
      <c r="C51" s="25"/>
      <c r="D51" s="26">
        <v>25000</v>
      </c>
      <c r="E51" s="26">
        <v>25000</v>
      </c>
      <c r="F51" s="26">
        <v>0</v>
      </c>
      <c r="G51" s="29">
        <v>0</v>
      </c>
      <c r="H51" s="1"/>
    </row>
    <row r="52" spans="1:8" ht="13.95" customHeight="1">
      <c r="A52" s="30" t="s">
        <v>93</v>
      </c>
      <c r="B52" s="31" t="s">
        <v>94</v>
      </c>
      <c r="C52" s="31"/>
      <c r="D52" s="32">
        <v>10000</v>
      </c>
      <c r="E52" s="32">
        <v>10000</v>
      </c>
      <c r="F52" s="32">
        <v>0</v>
      </c>
      <c r="G52" s="33">
        <v>0</v>
      </c>
      <c r="H52" s="1"/>
    </row>
    <row r="53" spans="1:8" ht="29.4" customHeight="1">
      <c r="A53" s="30" t="s">
        <v>95</v>
      </c>
      <c r="B53" s="31" t="s">
        <v>96</v>
      </c>
      <c r="C53" s="31"/>
      <c r="D53" s="32">
        <v>15000</v>
      </c>
      <c r="E53" s="32">
        <v>15000</v>
      </c>
      <c r="F53" s="32">
        <v>0</v>
      </c>
      <c r="G53" s="33">
        <v>0</v>
      </c>
      <c r="H53" s="1"/>
    </row>
    <row r="54" spans="1:8" ht="28.95" customHeight="1">
      <c r="A54" s="24" t="s">
        <v>97</v>
      </c>
      <c r="B54" s="25" t="s">
        <v>98</v>
      </c>
      <c r="C54" s="25"/>
      <c r="D54" s="26">
        <v>24000</v>
      </c>
      <c r="E54" s="26">
        <v>24000</v>
      </c>
      <c r="F54" s="26">
        <v>0</v>
      </c>
      <c r="G54" s="29">
        <v>0</v>
      </c>
      <c r="H54" s="1"/>
    </row>
    <row r="55" spans="1:8" ht="28.95" customHeight="1">
      <c r="A55" s="30" t="s">
        <v>99</v>
      </c>
      <c r="B55" s="31" t="s">
        <v>100</v>
      </c>
      <c r="C55" s="31"/>
      <c r="D55" s="32">
        <v>24000</v>
      </c>
      <c r="E55" s="32">
        <v>24000</v>
      </c>
      <c r="F55" s="32">
        <v>0</v>
      </c>
      <c r="G55" s="33">
        <v>0</v>
      </c>
      <c r="H55" s="1"/>
    </row>
    <row r="56" spans="1:8" ht="22.8" customHeight="1">
      <c r="A56" s="34" t="s">
        <v>101</v>
      </c>
      <c r="B56" s="35" t="s">
        <v>102</v>
      </c>
      <c r="C56" s="35"/>
      <c r="D56" s="26">
        <v>75848507</v>
      </c>
      <c r="E56" s="26">
        <v>75798507</v>
      </c>
      <c r="F56" s="26">
        <v>50000</v>
      </c>
      <c r="G56" s="36">
        <v>0</v>
      </c>
      <c r="H56" s="1"/>
    </row>
    <row r="57" spans="1:8" ht="13.95" customHeight="1">
      <c r="A57" s="24" t="s">
        <v>103</v>
      </c>
      <c r="B57" s="25" t="s">
        <v>104</v>
      </c>
      <c r="C57" s="25"/>
      <c r="D57" s="26">
        <v>13834000</v>
      </c>
      <c r="E57" s="26">
        <v>13834000</v>
      </c>
      <c r="F57" s="26">
        <v>0</v>
      </c>
      <c r="G57" s="29">
        <v>0</v>
      </c>
      <c r="H57" s="1"/>
    </row>
    <row r="58" spans="1:8" ht="13.95" customHeight="1">
      <c r="A58" s="24" t="s">
        <v>105</v>
      </c>
      <c r="B58" s="25" t="s">
        <v>106</v>
      </c>
      <c r="C58" s="25"/>
      <c r="D58" s="26">
        <v>13834000</v>
      </c>
      <c r="E58" s="26">
        <v>13834000</v>
      </c>
      <c r="F58" s="26">
        <v>0</v>
      </c>
      <c r="G58" s="29">
        <v>0</v>
      </c>
      <c r="H58" s="1"/>
    </row>
    <row r="59" spans="1:8" ht="13.95" customHeight="1">
      <c r="A59" s="24" t="s">
        <v>107</v>
      </c>
      <c r="B59" s="25" t="s">
        <v>108</v>
      </c>
      <c r="C59" s="25"/>
      <c r="D59" s="26">
        <v>6977900</v>
      </c>
      <c r="E59" s="26">
        <v>6977900</v>
      </c>
      <c r="F59" s="26">
        <v>0</v>
      </c>
      <c r="G59" s="29">
        <v>0</v>
      </c>
      <c r="H59" s="1"/>
    </row>
    <row r="60" spans="1:8" ht="13.95" customHeight="1">
      <c r="A60" s="30" t="s">
        <v>109</v>
      </c>
      <c r="B60" s="31" t="s">
        <v>110</v>
      </c>
      <c r="C60" s="31"/>
      <c r="D60" s="32">
        <v>6977900</v>
      </c>
      <c r="E60" s="32">
        <v>6977900</v>
      </c>
      <c r="F60" s="32">
        <v>0</v>
      </c>
      <c r="G60" s="33">
        <v>0</v>
      </c>
      <c r="H60" s="1"/>
    </row>
    <row r="61" spans="1:8" ht="19.95" customHeight="1">
      <c r="A61" s="24" t="s">
        <v>111</v>
      </c>
      <c r="B61" s="25" t="s">
        <v>112</v>
      </c>
      <c r="C61" s="25"/>
      <c r="D61" s="26">
        <v>6856100</v>
      </c>
      <c r="E61" s="26">
        <v>6856100</v>
      </c>
      <c r="F61" s="26">
        <v>0</v>
      </c>
      <c r="G61" s="29">
        <v>0</v>
      </c>
      <c r="H61" s="1"/>
    </row>
    <row r="62" spans="1:8" ht="19.95" customHeight="1">
      <c r="A62" s="30" t="s">
        <v>113</v>
      </c>
      <c r="B62" s="31" t="s">
        <v>114</v>
      </c>
      <c r="C62" s="31"/>
      <c r="D62" s="32">
        <v>6173100</v>
      </c>
      <c r="E62" s="32">
        <v>6173100</v>
      </c>
      <c r="F62" s="32">
        <v>0</v>
      </c>
      <c r="G62" s="33">
        <v>0</v>
      </c>
      <c r="H62" s="1"/>
    </row>
    <row r="63" spans="1:8" ht="28.95" customHeight="1">
      <c r="A63" s="30" t="s">
        <v>115</v>
      </c>
      <c r="B63" s="31" t="s">
        <v>116</v>
      </c>
      <c r="C63" s="31"/>
      <c r="D63" s="32">
        <v>8600</v>
      </c>
      <c r="E63" s="32">
        <v>8600</v>
      </c>
      <c r="F63" s="32">
        <v>0</v>
      </c>
      <c r="G63" s="33">
        <v>0</v>
      </c>
      <c r="H63" s="1"/>
    </row>
    <row r="64" spans="1:8" ht="37.950000000000003" customHeight="1">
      <c r="A64" s="30" t="s">
        <v>117</v>
      </c>
      <c r="B64" s="31" t="s">
        <v>118</v>
      </c>
      <c r="C64" s="31"/>
      <c r="D64" s="32">
        <v>169100</v>
      </c>
      <c r="E64" s="32">
        <v>169100</v>
      </c>
      <c r="F64" s="32">
        <v>0</v>
      </c>
      <c r="G64" s="33">
        <v>0</v>
      </c>
      <c r="H64" s="1"/>
    </row>
    <row r="65" spans="1:8" ht="28.95" customHeight="1">
      <c r="A65" s="30" t="s">
        <v>119</v>
      </c>
      <c r="B65" s="31" t="s">
        <v>120</v>
      </c>
      <c r="C65" s="31"/>
      <c r="D65" s="32">
        <v>505300</v>
      </c>
      <c r="E65" s="32">
        <v>505300</v>
      </c>
      <c r="F65" s="32">
        <v>0</v>
      </c>
      <c r="G65" s="33">
        <v>0</v>
      </c>
      <c r="H65" s="1"/>
    </row>
    <row r="66" spans="1:8" ht="16.8" customHeight="1">
      <c r="A66" s="34" t="s">
        <v>121</v>
      </c>
      <c r="B66" s="35" t="s">
        <v>122</v>
      </c>
      <c r="C66" s="35"/>
      <c r="D66" s="26">
        <v>89682507</v>
      </c>
      <c r="E66" s="26">
        <v>89632507</v>
      </c>
      <c r="F66" s="26">
        <v>50000</v>
      </c>
      <c r="G66" s="36">
        <v>0</v>
      </c>
      <c r="H66" s="1"/>
    </row>
    <row r="67" spans="1:8" ht="16.8" customHeight="1">
      <c r="A67" s="37"/>
      <c r="B67" s="38"/>
      <c r="C67" s="38"/>
      <c r="D67" s="39"/>
      <c r="E67" s="39"/>
      <c r="F67" s="39"/>
      <c r="G67" s="40"/>
      <c r="H67" s="1"/>
    </row>
    <row r="68" spans="1:8">
      <c r="A68" s="37"/>
      <c r="B68" s="38"/>
      <c r="C68" s="38"/>
      <c r="D68" s="39"/>
      <c r="E68" s="39"/>
      <c r="F68" s="39"/>
      <c r="G68" s="40"/>
      <c r="H68" s="1"/>
    </row>
    <row r="69" spans="1:8" s="42" customFormat="1" ht="16.05" customHeight="1">
      <c r="A69" s="41"/>
      <c r="B69" s="41" t="s">
        <v>123</v>
      </c>
      <c r="C69" s="41"/>
      <c r="E69" s="43" t="s">
        <v>124</v>
      </c>
      <c r="F69" s="43"/>
      <c r="G69" s="43"/>
    </row>
  </sheetData>
  <mergeCells count="58">
    <mergeCell ref="B64:C64"/>
    <mergeCell ref="B65:C65"/>
    <mergeCell ref="B66:C66"/>
    <mergeCell ref="B58:C58"/>
    <mergeCell ref="B59:C59"/>
    <mergeCell ref="B60:C60"/>
    <mergeCell ref="B61:C61"/>
    <mergeCell ref="B62:C62"/>
    <mergeCell ref="B63:C63"/>
    <mergeCell ref="B52:C52"/>
    <mergeCell ref="B53:C53"/>
    <mergeCell ref="B54:C54"/>
    <mergeCell ref="B55:C55"/>
    <mergeCell ref="B56:C56"/>
    <mergeCell ref="B57:C57"/>
    <mergeCell ref="B46:C46"/>
    <mergeCell ref="B47:C47"/>
    <mergeCell ref="B48:C48"/>
    <mergeCell ref="B49:C49"/>
    <mergeCell ref="B50:C50"/>
    <mergeCell ref="B51:C51"/>
    <mergeCell ref="B40:C40"/>
    <mergeCell ref="B41:C41"/>
    <mergeCell ref="B42:C42"/>
    <mergeCell ref="B43:C43"/>
    <mergeCell ref="B44:C44"/>
    <mergeCell ref="B45:C45"/>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A9:F9"/>
    <mergeCell ref="A10:F10"/>
    <mergeCell ref="A14:A15"/>
    <mergeCell ref="B14:C15"/>
    <mergeCell ref="D14:D15"/>
    <mergeCell ref="E14:E15"/>
    <mergeCell ref="F14:G1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zoomScale="40" zoomScaleNormal="40" workbookViewId="0">
      <selection activeCell="J21" sqref="J21"/>
    </sheetView>
  </sheetViews>
  <sheetFormatPr defaultColWidth="9.109375" defaultRowHeight="18"/>
  <cols>
    <col min="1" max="1" width="9.88671875" style="46" customWidth="1"/>
    <col min="2" max="2" width="64.6640625" style="46" customWidth="1"/>
    <col min="3" max="3" width="18.6640625" style="46" customWidth="1"/>
    <col min="4" max="4" width="20.44140625" style="50" customWidth="1"/>
    <col min="5" max="5" width="18.6640625" style="46" customWidth="1"/>
    <col min="6" max="6" width="20.33203125" style="46" customWidth="1"/>
    <col min="7" max="7" width="17.6640625" style="46" customWidth="1"/>
    <col min="8" max="256" width="9.109375" style="46"/>
    <col min="257" max="257" width="9.88671875" style="46" customWidth="1"/>
    <col min="258" max="258" width="64.6640625" style="46" customWidth="1"/>
    <col min="259" max="259" width="18.6640625" style="46" customWidth="1"/>
    <col min="260" max="260" width="20.44140625" style="46" customWidth="1"/>
    <col min="261" max="261" width="18.6640625" style="46" customWidth="1"/>
    <col min="262" max="262" width="20.33203125" style="46" customWidth="1"/>
    <col min="263" max="263" width="17.6640625" style="46" customWidth="1"/>
    <col min="264" max="512" width="9.109375" style="46"/>
    <col min="513" max="513" width="9.88671875" style="46" customWidth="1"/>
    <col min="514" max="514" width="64.6640625" style="46" customWidth="1"/>
    <col min="515" max="515" width="18.6640625" style="46" customWidth="1"/>
    <col min="516" max="516" width="20.44140625" style="46" customWidth="1"/>
    <col min="517" max="517" width="18.6640625" style="46" customWidth="1"/>
    <col min="518" max="518" width="20.33203125" style="46" customWidth="1"/>
    <col min="519" max="519" width="17.6640625" style="46" customWidth="1"/>
    <col min="520" max="768" width="9.109375" style="46"/>
    <col min="769" max="769" width="9.88671875" style="46" customWidth="1"/>
    <col min="770" max="770" width="64.6640625" style="46" customWidth="1"/>
    <col min="771" max="771" width="18.6640625" style="46" customWidth="1"/>
    <col min="772" max="772" width="20.44140625" style="46" customWidth="1"/>
    <col min="773" max="773" width="18.6640625" style="46" customWidth="1"/>
    <col min="774" max="774" width="20.33203125" style="46" customWidth="1"/>
    <col min="775" max="775" width="17.6640625" style="46" customWidth="1"/>
    <col min="776" max="1024" width="9.109375" style="46"/>
    <col min="1025" max="1025" width="9.88671875" style="46" customWidth="1"/>
    <col min="1026" max="1026" width="64.6640625" style="46" customWidth="1"/>
    <col min="1027" max="1027" width="18.6640625" style="46" customWidth="1"/>
    <col min="1028" max="1028" width="20.44140625" style="46" customWidth="1"/>
    <col min="1029" max="1029" width="18.6640625" style="46" customWidth="1"/>
    <col min="1030" max="1030" width="20.33203125" style="46" customWidth="1"/>
    <col min="1031" max="1031" width="17.6640625" style="46" customWidth="1"/>
    <col min="1032" max="1280" width="9.109375" style="46"/>
    <col min="1281" max="1281" width="9.88671875" style="46" customWidth="1"/>
    <col min="1282" max="1282" width="64.6640625" style="46" customWidth="1"/>
    <col min="1283" max="1283" width="18.6640625" style="46" customWidth="1"/>
    <col min="1284" max="1284" width="20.44140625" style="46" customWidth="1"/>
    <col min="1285" max="1285" width="18.6640625" style="46" customWidth="1"/>
    <col min="1286" max="1286" width="20.33203125" style="46" customWidth="1"/>
    <col min="1287" max="1287" width="17.6640625" style="46" customWidth="1"/>
    <col min="1288" max="1536" width="9.109375" style="46"/>
    <col min="1537" max="1537" width="9.88671875" style="46" customWidth="1"/>
    <col min="1538" max="1538" width="64.6640625" style="46" customWidth="1"/>
    <col min="1539" max="1539" width="18.6640625" style="46" customWidth="1"/>
    <col min="1540" max="1540" width="20.44140625" style="46" customWidth="1"/>
    <col min="1541" max="1541" width="18.6640625" style="46" customWidth="1"/>
    <col min="1542" max="1542" width="20.33203125" style="46" customWidth="1"/>
    <col min="1543" max="1543" width="17.6640625" style="46" customWidth="1"/>
    <col min="1544" max="1792" width="9.109375" style="46"/>
    <col min="1793" max="1793" width="9.88671875" style="46" customWidth="1"/>
    <col min="1794" max="1794" width="64.6640625" style="46" customWidth="1"/>
    <col min="1795" max="1795" width="18.6640625" style="46" customWidth="1"/>
    <col min="1796" max="1796" width="20.44140625" style="46" customWidth="1"/>
    <col min="1797" max="1797" width="18.6640625" style="46" customWidth="1"/>
    <col min="1798" max="1798" width="20.33203125" style="46" customWidth="1"/>
    <col min="1799" max="1799" width="17.6640625" style="46" customWidth="1"/>
    <col min="1800" max="2048" width="9.109375" style="46"/>
    <col min="2049" max="2049" width="9.88671875" style="46" customWidth="1"/>
    <col min="2050" max="2050" width="64.6640625" style="46" customWidth="1"/>
    <col min="2051" max="2051" width="18.6640625" style="46" customWidth="1"/>
    <col min="2052" max="2052" width="20.44140625" style="46" customWidth="1"/>
    <col min="2053" max="2053" width="18.6640625" style="46" customWidth="1"/>
    <col min="2054" max="2054" width="20.33203125" style="46" customWidth="1"/>
    <col min="2055" max="2055" width="17.6640625" style="46" customWidth="1"/>
    <col min="2056" max="2304" width="9.109375" style="46"/>
    <col min="2305" max="2305" width="9.88671875" style="46" customWidth="1"/>
    <col min="2306" max="2306" width="64.6640625" style="46" customWidth="1"/>
    <col min="2307" max="2307" width="18.6640625" style="46" customWidth="1"/>
    <col min="2308" max="2308" width="20.44140625" style="46" customWidth="1"/>
    <col min="2309" max="2309" width="18.6640625" style="46" customWidth="1"/>
    <col min="2310" max="2310" width="20.33203125" style="46" customWidth="1"/>
    <col min="2311" max="2311" width="17.6640625" style="46" customWidth="1"/>
    <col min="2312" max="2560" width="9.109375" style="46"/>
    <col min="2561" max="2561" width="9.88671875" style="46" customWidth="1"/>
    <col min="2562" max="2562" width="64.6640625" style="46" customWidth="1"/>
    <col min="2563" max="2563" width="18.6640625" style="46" customWidth="1"/>
    <col min="2564" max="2564" width="20.44140625" style="46" customWidth="1"/>
    <col min="2565" max="2565" width="18.6640625" style="46" customWidth="1"/>
    <col min="2566" max="2566" width="20.33203125" style="46" customWidth="1"/>
    <col min="2567" max="2567" width="17.6640625" style="46" customWidth="1"/>
    <col min="2568" max="2816" width="9.109375" style="46"/>
    <col min="2817" max="2817" width="9.88671875" style="46" customWidth="1"/>
    <col min="2818" max="2818" width="64.6640625" style="46" customWidth="1"/>
    <col min="2819" max="2819" width="18.6640625" style="46" customWidth="1"/>
    <col min="2820" max="2820" width="20.44140625" style="46" customWidth="1"/>
    <col min="2821" max="2821" width="18.6640625" style="46" customWidth="1"/>
    <col min="2822" max="2822" width="20.33203125" style="46" customWidth="1"/>
    <col min="2823" max="2823" width="17.6640625" style="46" customWidth="1"/>
    <col min="2824" max="3072" width="9.109375" style="46"/>
    <col min="3073" max="3073" width="9.88671875" style="46" customWidth="1"/>
    <col min="3074" max="3074" width="64.6640625" style="46" customWidth="1"/>
    <col min="3075" max="3075" width="18.6640625" style="46" customWidth="1"/>
    <col min="3076" max="3076" width="20.44140625" style="46" customWidth="1"/>
    <col min="3077" max="3077" width="18.6640625" style="46" customWidth="1"/>
    <col min="3078" max="3078" width="20.33203125" style="46" customWidth="1"/>
    <col min="3079" max="3079" width="17.6640625" style="46" customWidth="1"/>
    <col min="3080" max="3328" width="9.109375" style="46"/>
    <col min="3329" max="3329" width="9.88671875" style="46" customWidth="1"/>
    <col min="3330" max="3330" width="64.6640625" style="46" customWidth="1"/>
    <col min="3331" max="3331" width="18.6640625" style="46" customWidth="1"/>
    <col min="3332" max="3332" width="20.44140625" style="46" customWidth="1"/>
    <col min="3333" max="3333" width="18.6640625" style="46" customWidth="1"/>
    <col min="3334" max="3334" width="20.33203125" style="46" customWidth="1"/>
    <col min="3335" max="3335" width="17.6640625" style="46" customWidth="1"/>
    <col min="3336" max="3584" width="9.109375" style="46"/>
    <col min="3585" max="3585" width="9.88671875" style="46" customWidth="1"/>
    <col min="3586" max="3586" width="64.6640625" style="46" customWidth="1"/>
    <col min="3587" max="3587" width="18.6640625" style="46" customWidth="1"/>
    <col min="3588" max="3588" width="20.44140625" style="46" customWidth="1"/>
    <col min="3589" max="3589" width="18.6640625" style="46" customWidth="1"/>
    <col min="3590" max="3590" width="20.33203125" style="46" customWidth="1"/>
    <col min="3591" max="3591" width="17.6640625" style="46" customWidth="1"/>
    <col min="3592" max="3840" width="9.109375" style="46"/>
    <col min="3841" max="3841" width="9.88671875" style="46" customWidth="1"/>
    <col min="3842" max="3842" width="64.6640625" style="46" customWidth="1"/>
    <col min="3843" max="3843" width="18.6640625" style="46" customWidth="1"/>
    <col min="3844" max="3844" width="20.44140625" style="46" customWidth="1"/>
    <col min="3845" max="3845" width="18.6640625" style="46" customWidth="1"/>
    <col min="3846" max="3846" width="20.33203125" style="46" customWidth="1"/>
    <col min="3847" max="3847" width="17.6640625" style="46" customWidth="1"/>
    <col min="3848" max="4096" width="9.109375" style="46"/>
    <col min="4097" max="4097" width="9.88671875" style="46" customWidth="1"/>
    <col min="4098" max="4098" width="64.6640625" style="46" customWidth="1"/>
    <col min="4099" max="4099" width="18.6640625" style="46" customWidth="1"/>
    <col min="4100" max="4100" width="20.44140625" style="46" customWidth="1"/>
    <col min="4101" max="4101" width="18.6640625" style="46" customWidth="1"/>
    <col min="4102" max="4102" width="20.33203125" style="46" customWidth="1"/>
    <col min="4103" max="4103" width="17.6640625" style="46" customWidth="1"/>
    <col min="4104" max="4352" width="9.109375" style="46"/>
    <col min="4353" max="4353" width="9.88671875" style="46" customWidth="1"/>
    <col min="4354" max="4354" width="64.6640625" style="46" customWidth="1"/>
    <col min="4355" max="4355" width="18.6640625" style="46" customWidth="1"/>
    <col min="4356" max="4356" width="20.44140625" style="46" customWidth="1"/>
    <col min="4357" max="4357" width="18.6640625" style="46" customWidth="1"/>
    <col min="4358" max="4358" width="20.33203125" style="46" customWidth="1"/>
    <col min="4359" max="4359" width="17.6640625" style="46" customWidth="1"/>
    <col min="4360" max="4608" width="9.109375" style="46"/>
    <col min="4609" max="4609" width="9.88671875" style="46" customWidth="1"/>
    <col min="4610" max="4610" width="64.6640625" style="46" customWidth="1"/>
    <col min="4611" max="4611" width="18.6640625" style="46" customWidth="1"/>
    <col min="4612" max="4612" width="20.44140625" style="46" customWidth="1"/>
    <col min="4613" max="4613" width="18.6640625" style="46" customWidth="1"/>
    <col min="4614" max="4614" width="20.33203125" style="46" customWidth="1"/>
    <col min="4615" max="4615" width="17.6640625" style="46" customWidth="1"/>
    <col min="4616" max="4864" width="9.109375" style="46"/>
    <col min="4865" max="4865" width="9.88671875" style="46" customWidth="1"/>
    <col min="4866" max="4866" width="64.6640625" style="46" customWidth="1"/>
    <col min="4867" max="4867" width="18.6640625" style="46" customWidth="1"/>
    <col min="4868" max="4868" width="20.44140625" style="46" customWidth="1"/>
    <col min="4869" max="4869" width="18.6640625" style="46" customWidth="1"/>
    <col min="4870" max="4870" width="20.33203125" style="46" customWidth="1"/>
    <col min="4871" max="4871" width="17.6640625" style="46" customWidth="1"/>
    <col min="4872" max="5120" width="9.109375" style="46"/>
    <col min="5121" max="5121" width="9.88671875" style="46" customWidth="1"/>
    <col min="5122" max="5122" width="64.6640625" style="46" customWidth="1"/>
    <col min="5123" max="5123" width="18.6640625" style="46" customWidth="1"/>
    <col min="5124" max="5124" width="20.44140625" style="46" customWidth="1"/>
    <col min="5125" max="5125" width="18.6640625" style="46" customWidth="1"/>
    <col min="5126" max="5126" width="20.33203125" style="46" customWidth="1"/>
    <col min="5127" max="5127" width="17.6640625" style="46" customWidth="1"/>
    <col min="5128" max="5376" width="9.109375" style="46"/>
    <col min="5377" max="5377" width="9.88671875" style="46" customWidth="1"/>
    <col min="5378" max="5378" width="64.6640625" style="46" customWidth="1"/>
    <col min="5379" max="5379" width="18.6640625" style="46" customWidth="1"/>
    <col min="5380" max="5380" width="20.44140625" style="46" customWidth="1"/>
    <col min="5381" max="5381" width="18.6640625" style="46" customWidth="1"/>
    <col min="5382" max="5382" width="20.33203125" style="46" customWidth="1"/>
    <col min="5383" max="5383" width="17.6640625" style="46" customWidth="1"/>
    <col min="5384" max="5632" width="9.109375" style="46"/>
    <col min="5633" max="5633" width="9.88671875" style="46" customWidth="1"/>
    <col min="5634" max="5634" width="64.6640625" style="46" customWidth="1"/>
    <col min="5635" max="5635" width="18.6640625" style="46" customWidth="1"/>
    <col min="5636" max="5636" width="20.44140625" style="46" customWidth="1"/>
    <col min="5637" max="5637" width="18.6640625" style="46" customWidth="1"/>
    <col min="5638" max="5638" width="20.33203125" style="46" customWidth="1"/>
    <col min="5639" max="5639" width="17.6640625" style="46" customWidth="1"/>
    <col min="5640" max="5888" width="9.109375" style="46"/>
    <col min="5889" max="5889" width="9.88671875" style="46" customWidth="1"/>
    <col min="5890" max="5890" width="64.6640625" style="46" customWidth="1"/>
    <col min="5891" max="5891" width="18.6640625" style="46" customWidth="1"/>
    <col min="5892" max="5892" width="20.44140625" style="46" customWidth="1"/>
    <col min="5893" max="5893" width="18.6640625" style="46" customWidth="1"/>
    <col min="5894" max="5894" width="20.33203125" style="46" customWidth="1"/>
    <col min="5895" max="5895" width="17.6640625" style="46" customWidth="1"/>
    <col min="5896" max="6144" width="9.109375" style="46"/>
    <col min="6145" max="6145" width="9.88671875" style="46" customWidth="1"/>
    <col min="6146" max="6146" width="64.6640625" style="46" customWidth="1"/>
    <col min="6147" max="6147" width="18.6640625" style="46" customWidth="1"/>
    <col min="6148" max="6148" width="20.44140625" style="46" customWidth="1"/>
    <col min="6149" max="6149" width="18.6640625" style="46" customWidth="1"/>
    <col min="6150" max="6150" width="20.33203125" style="46" customWidth="1"/>
    <col min="6151" max="6151" width="17.6640625" style="46" customWidth="1"/>
    <col min="6152" max="6400" width="9.109375" style="46"/>
    <col min="6401" max="6401" width="9.88671875" style="46" customWidth="1"/>
    <col min="6402" max="6402" width="64.6640625" style="46" customWidth="1"/>
    <col min="6403" max="6403" width="18.6640625" style="46" customWidth="1"/>
    <col min="6404" max="6404" width="20.44140625" style="46" customWidth="1"/>
    <col min="6405" max="6405" width="18.6640625" style="46" customWidth="1"/>
    <col min="6406" max="6406" width="20.33203125" style="46" customWidth="1"/>
    <col min="6407" max="6407" width="17.6640625" style="46" customWidth="1"/>
    <col min="6408" max="6656" width="9.109375" style="46"/>
    <col min="6657" max="6657" width="9.88671875" style="46" customWidth="1"/>
    <col min="6658" max="6658" width="64.6640625" style="46" customWidth="1"/>
    <col min="6659" max="6659" width="18.6640625" style="46" customWidth="1"/>
    <col min="6660" max="6660" width="20.44140625" style="46" customWidth="1"/>
    <col min="6661" max="6661" width="18.6640625" style="46" customWidth="1"/>
    <col min="6662" max="6662" width="20.33203125" style="46" customWidth="1"/>
    <col min="6663" max="6663" width="17.6640625" style="46" customWidth="1"/>
    <col min="6664" max="6912" width="9.109375" style="46"/>
    <col min="6913" max="6913" width="9.88671875" style="46" customWidth="1"/>
    <col min="6914" max="6914" width="64.6640625" style="46" customWidth="1"/>
    <col min="6915" max="6915" width="18.6640625" style="46" customWidth="1"/>
    <col min="6916" max="6916" width="20.44140625" style="46" customWidth="1"/>
    <col min="6917" max="6917" width="18.6640625" style="46" customWidth="1"/>
    <col min="6918" max="6918" width="20.33203125" style="46" customWidth="1"/>
    <col min="6919" max="6919" width="17.6640625" style="46" customWidth="1"/>
    <col min="6920" max="7168" width="9.109375" style="46"/>
    <col min="7169" max="7169" width="9.88671875" style="46" customWidth="1"/>
    <col min="7170" max="7170" width="64.6640625" style="46" customWidth="1"/>
    <col min="7171" max="7171" width="18.6640625" style="46" customWidth="1"/>
    <col min="7172" max="7172" width="20.44140625" style="46" customWidth="1"/>
    <col min="7173" max="7173" width="18.6640625" style="46" customWidth="1"/>
    <col min="7174" max="7174" width="20.33203125" style="46" customWidth="1"/>
    <col min="7175" max="7175" width="17.6640625" style="46" customWidth="1"/>
    <col min="7176" max="7424" width="9.109375" style="46"/>
    <col min="7425" max="7425" width="9.88671875" style="46" customWidth="1"/>
    <col min="7426" max="7426" width="64.6640625" style="46" customWidth="1"/>
    <col min="7427" max="7427" width="18.6640625" style="46" customWidth="1"/>
    <col min="7428" max="7428" width="20.44140625" style="46" customWidth="1"/>
    <col min="7429" max="7429" width="18.6640625" style="46" customWidth="1"/>
    <col min="7430" max="7430" width="20.33203125" style="46" customWidth="1"/>
    <col min="7431" max="7431" width="17.6640625" style="46" customWidth="1"/>
    <col min="7432" max="7680" width="9.109375" style="46"/>
    <col min="7681" max="7681" width="9.88671875" style="46" customWidth="1"/>
    <col min="7682" max="7682" width="64.6640625" style="46" customWidth="1"/>
    <col min="7683" max="7683" width="18.6640625" style="46" customWidth="1"/>
    <col min="7684" max="7684" width="20.44140625" style="46" customWidth="1"/>
    <col min="7685" max="7685" width="18.6640625" style="46" customWidth="1"/>
    <col min="7686" max="7686" width="20.33203125" style="46" customWidth="1"/>
    <col min="7687" max="7687" width="17.6640625" style="46" customWidth="1"/>
    <col min="7688" max="7936" width="9.109375" style="46"/>
    <col min="7937" max="7937" width="9.88671875" style="46" customWidth="1"/>
    <col min="7938" max="7938" width="64.6640625" style="46" customWidth="1"/>
    <col min="7939" max="7939" width="18.6640625" style="46" customWidth="1"/>
    <col min="7940" max="7940" width="20.44140625" style="46" customWidth="1"/>
    <col min="7941" max="7941" width="18.6640625" style="46" customWidth="1"/>
    <col min="7942" max="7942" width="20.33203125" style="46" customWidth="1"/>
    <col min="7943" max="7943" width="17.6640625" style="46" customWidth="1"/>
    <col min="7944" max="8192" width="9.109375" style="46"/>
    <col min="8193" max="8193" width="9.88671875" style="46" customWidth="1"/>
    <col min="8194" max="8194" width="64.6640625" style="46" customWidth="1"/>
    <col min="8195" max="8195" width="18.6640625" style="46" customWidth="1"/>
    <col min="8196" max="8196" width="20.44140625" style="46" customWidth="1"/>
    <col min="8197" max="8197" width="18.6640625" style="46" customWidth="1"/>
    <col min="8198" max="8198" width="20.33203125" style="46" customWidth="1"/>
    <col min="8199" max="8199" width="17.6640625" style="46" customWidth="1"/>
    <col min="8200" max="8448" width="9.109375" style="46"/>
    <col min="8449" max="8449" width="9.88671875" style="46" customWidth="1"/>
    <col min="8450" max="8450" width="64.6640625" style="46" customWidth="1"/>
    <col min="8451" max="8451" width="18.6640625" style="46" customWidth="1"/>
    <col min="8452" max="8452" width="20.44140625" style="46" customWidth="1"/>
    <col min="8453" max="8453" width="18.6640625" style="46" customWidth="1"/>
    <col min="8454" max="8454" width="20.33203125" style="46" customWidth="1"/>
    <col min="8455" max="8455" width="17.6640625" style="46" customWidth="1"/>
    <col min="8456" max="8704" width="9.109375" style="46"/>
    <col min="8705" max="8705" width="9.88671875" style="46" customWidth="1"/>
    <col min="8706" max="8706" width="64.6640625" style="46" customWidth="1"/>
    <col min="8707" max="8707" width="18.6640625" style="46" customWidth="1"/>
    <col min="8708" max="8708" width="20.44140625" style="46" customWidth="1"/>
    <col min="8709" max="8709" width="18.6640625" style="46" customWidth="1"/>
    <col min="8710" max="8710" width="20.33203125" style="46" customWidth="1"/>
    <col min="8711" max="8711" width="17.6640625" style="46" customWidth="1"/>
    <col min="8712" max="8960" width="9.109375" style="46"/>
    <col min="8961" max="8961" width="9.88671875" style="46" customWidth="1"/>
    <col min="8962" max="8962" width="64.6640625" style="46" customWidth="1"/>
    <col min="8963" max="8963" width="18.6640625" style="46" customWidth="1"/>
    <col min="8964" max="8964" width="20.44140625" style="46" customWidth="1"/>
    <col min="8965" max="8965" width="18.6640625" style="46" customWidth="1"/>
    <col min="8966" max="8966" width="20.33203125" style="46" customWidth="1"/>
    <col min="8967" max="8967" width="17.6640625" style="46" customWidth="1"/>
    <col min="8968" max="9216" width="9.109375" style="46"/>
    <col min="9217" max="9217" width="9.88671875" style="46" customWidth="1"/>
    <col min="9218" max="9218" width="64.6640625" style="46" customWidth="1"/>
    <col min="9219" max="9219" width="18.6640625" style="46" customWidth="1"/>
    <col min="9220" max="9220" width="20.44140625" style="46" customWidth="1"/>
    <col min="9221" max="9221" width="18.6640625" style="46" customWidth="1"/>
    <col min="9222" max="9222" width="20.33203125" style="46" customWidth="1"/>
    <col min="9223" max="9223" width="17.6640625" style="46" customWidth="1"/>
    <col min="9224" max="9472" width="9.109375" style="46"/>
    <col min="9473" max="9473" width="9.88671875" style="46" customWidth="1"/>
    <col min="9474" max="9474" width="64.6640625" style="46" customWidth="1"/>
    <col min="9475" max="9475" width="18.6640625" style="46" customWidth="1"/>
    <col min="9476" max="9476" width="20.44140625" style="46" customWidth="1"/>
    <col min="9477" max="9477" width="18.6640625" style="46" customWidth="1"/>
    <col min="9478" max="9478" width="20.33203125" style="46" customWidth="1"/>
    <col min="9479" max="9479" width="17.6640625" style="46" customWidth="1"/>
    <col min="9480" max="9728" width="9.109375" style="46"/>
    <col min="9729" max="9729" width="9.88671875" style="46" customWidth="1"/>
    <col min="9730" max="9730" width="64.6640625" style="46" customWidth="1"/>
    <col min="9731" max="9731" width="18.6640625" style="46" customWidth="1"/>
    <col min="9732" max="9732" width="20.44140625" style="46" customWidth="1"/>
    <col min="9733" max="9733" width="18.6640625" style="46" customWidth="1"/>
    <col min="9734" max="9734" width="20.33203125" style="46" customWidth="1"/>
    <col min="9735" max="9735" width="17.6640625" style="46" customWidth="1"/>
    <col min="9736" max="9984" width="9.109375" style="46"/>
    <col min="9985" max="9985" width="9.88671875" style="46" customWidth="1"/>
    <col min="9986" max="9986" width="64.6640625" style="46" customWidth="1"/>
    <col min="9987" max="9987" width="18.6640625" style="46" customWidth="1"/>
    <col min="9988" max="9988" width="20.44140625" style="46" customWidth="1"/>
    <col min="9989" max="9989" width="18.6640625" style="46" customWidth="1"/>
    <col min="9990" max="9990" width="20.33203125" style="46" customWidth="1"/>
    <col min="9991" max="9991" width="17.6640625" style="46" customWidth="1"/>
    <col min="9992" max="10240" width="9.109375" style="46"/>
    <col min="10241" max="10241" width="9.88671875" style="46" customWidth="1"/>
    <col min="10242" max="10242" width="64.6640625" style="46" customWidth="1"/>
    <col min="10243" max="10243" width="18.6640625" style="46" customWidth="1"/>
    <col min="10244" max="10244" width="20.44140625" style="46" customWidth="1"/>
    <col min="10245" max="10245" width="18.6640625" style="46" customWidth="1"/>
    <col min="10246" max="10246" width="20.33203125" style="46" customWidth="1"/>
    <col min="10247" max="10247" width="17.6640625" style="46" customWidth="1"/>
    <col min="10248" max="10496" width="9.109375" style="46"/>
    <col min="10497" max="10497" width="9.88671875" style="46" customWidth="1"/>
    <col min="10498" max="10498" width="64.6640625" style="46" customWidth="1"/>
    <col min="10499" max="10499" width="18.6640625" style="46" customWidth="1"/>
    <col min="10500" max="10500" width="20.44140625" style="46" customWidth="1"/>
    <col min="10501" max="10501" width="18.6640625" style="46" customWidth="1"/>
    <col min="10502" max="10502" width="20.33203125" style="46" customWidth="1"/>
    <col min="10503" max="10503" width="17.6640625" style="46" customWidth="1"/>
    <col min="10504" max="10752" width="9.109375" style="46"/>
    <col min="10753" max="10753" width="9.88671875" style="46" customWidth="1"/>
    <col min="10754" max="10754" width="64.6640625" style="46" customWidth="1"/>
    <col min="10755" max="10755" width="18.6640625" style="46" customWidth="1"/>
    <col min="10756" max="10756" width="20.44140625" style="46" customWidth="1"/>
    <col min="10757" max="10757" width="18.6640625" style="46" customWidth="1"/>
    <col min="10758" max="10758" width="20.33203125" style="46" customWidth="1"/>
    <col min="10759" max="10759" width="17.6640625" style="46" customWidth="1"/>
    <col min="10760" max="11008" width="9.109375" style="46"/>
    <col min="11009" max="11009" width="9.88671875" style="46" customWidth="1"/>
    <col min="11010" max="11010" width="64.6640625" style="46" customWidth="1"/>
    <col min="11011" max="11011" width="18.6640625" style="46" customWidth="1"/>
    <col min="11012" max="11012" width="20.44140625" style="46" customWidth="1"/>
    <col min="11013" max="11013" width="18.6640625" style="46" customWidth="1"/>
    <col min="11014" max="11014" width="20.33203125" style="46" customWidth="1"/>
    <col min="11015" max="11015" width="17.6640625" style="46" customWidth="1"/>
    <col min="11016" max="11264" width="9.109375" style="46"/>
    <col min="11265" max="11265" width="9.88671875" style="46" customWidth="1"/>
    <col min="11266" max="11266" width="64.6640625" style="46" customWidth="1"/>
    <col min="11267" max="11267" width="18.6640625" style="46" customWidth="1"/>
    <col min="11268" max="11268" width="20.44140625" style="46" customWidth="1"/>
    <col min="11269" max="11269" width="18.6640625" style="46" customWidth="1"/>
    <col min="11270" max="11270" width="20.33203125" style="46" customWidth="1"/>
    <col min="11271" max="11271" width="17.6640625" style="46" customWidth="1"/>
    <col min="11272" max="11520" width="9.109375" style="46"/>
    <col min="11521" max="11521" width="9.88671875" style="46" customWidth="1"/>
    <col min="11522" max="11522" width="64.6640625" style="46" customWidth="1"/>
    <col min="11523" max="11523" width="18.6640625" style="46" customWidth="1"/>
    <col min="11524" max="11524" width="20.44140625" style="46" customWidth="1"/>
    <col min="11525" max="11525" width="18.6640625" style="46" customWidth="1"/>
    <col min="11526" max="11526" width="20.33203125" style="46" customWidth="1"/>
    <col min="11527" max="11527" width="17.6640625" style="46" customWidth="1"/>
    <col min="11528" max="11776" width="9.109375" style="46"/>
    <col min="11777" max="11777" width="9.88671875" style="46" customWidth="1"/>
    <col min="11778" max="11778" width="64.6640625" style="46" customWidth="1"/>
    <col min="11779" max="11779" width="18.6640625" style="46" customWidth="1"/>
    <col min="11780" max="11780" width="20.44140625" style="46" customWidth="1"/>
    <col min="11781" max="11781" width="18.6640625" style="46" customWidth="1"/>
    <col min="11782" max="11782" width="20.33203125" style="46" customWidth="1"/>
    <col min="11783" max="11783" width="17.6640625" style="46" customWidth="1"/>
    <col min="11784" max="12032" width="9.109375" style="46"/>
    <col min="12033" max="12033" width="9.88671875" style="46" customWidth="1"/>
    <col min="12034" max="12034" width="64.6640625" style="46" customWidth="1"/>
    <col min="12035" max="12035" width="18.6640625" style="46" customWidth="1"/>
    <col min="12036" max="12036" width="20.44140625" style="46" customWidth="1"/>
    <col min="12037" max="12037" width="18.6640625" style="46" customWidth="1"/>
    <col min="12038" max="12038" width="20.33203125" style="46" customWidth="1"/>
    <col min="12039" max="12039" width="17.6640625" style="46" customWidth="1"/>
    <col min="12040" max="12288" width="9.109375" style="46"/>
    <col min="12289" max="12289" width="9.88671875" style="46" customWidth="1"/>
    <col min="12290" max="12290" width="64.6640625" style="46" customWidth="1"/>
    <col min="12291" max="12291" width="18.6640625" style="46" customWidth="1"/>
    <col min="12292" max="12292" width="20.44140625" style="46" customWidth="1"/>
    <col min="12293" max="12293" width="18.6640625" style="46" customWidth="1"/>
    <col min="12294" max="12294" width="20.33203125" style="46" customWidth="1"/>
    <col min="12295" max="12295" width="17.6640625" style="46" customWidth="1"/>
    <col min="12296" max="12544" width="9.109375" style="46"/>
    <col min="12545" max="12545" width="9.88671875" style="46" customWidth="1"/>
    <col min="12546" max="12546" width="64.6640625" style="46" customWidth="1"/>
    <col min="12547" max="12547" width="18.6640625" style="46" customWidth="1"/>
    <col min="12548" max="12548" width="20.44140625" style="46" customWidth="1"/>
    <col min="12549" max="12549" width="18.6640625" style="46" customWidth="1"/>
    <col min="12550" max="12550" width="20.33203125" style="46" customWidth="1"/>
    <col min="12551" max="12551" width="17.6640625" style="46" customWidth="1"/>
    <col min="12552" max="12800" width="9.109375" style="46"/>
    <col min="12801" max="12801" width="9.88671875" style="46" customWidth="1"/>
    <col min="12802" max="12802" width="64.6640625" style="46" customWidth="1"/>
    <col min="12803" max="12803" width="18.6640625" style="46" customWidth="1"/>
    <col min="12804" max="12804" width="20.44140625" style="46" customWidth="1"/>
    <col min="12805" max="12805" width="18.6640625" style="46" customWidth="1"/>
    <col min="12806" max="12806" width="20.33203125" style="46" customWidth="1"/>
    <col min="12807" max="12807" width="17.6640625" style="46" customWidth="1"/>
    <col min="12808" max="13056" width="9.109375" style="46"/>
    <col min="13057" max="13057" width="9.88671875" style="46" customWidth="1"/>
    <col min="13058" max="13058" width="64.6640625" style="46" customWidth="1"/>
    <col min="13059" max="13059" width="18.6640625" style="46" customWidth="1"/>
    <col min="13060" max="13060" width="20.44140625" style="46" customWidth="1"/>
    <col min="13061" max="13061" width="18.6640625" style="46" customWidth="1"/>
    <col min="13062" max="13062" width="20.33203125" style="46" customWidth="1"/>
    <col min="13063" max="13063" width="17.6640625" style="46" customWidth="1"/>
    <col min="13064" max="13312" width="9.109375" style="46"/>
    <col min="13313" max="13313" width="9.88671875" style="46" customWidth="1"/>
    <col min="13314" max="13314" width="64.6640625" style="46" customWidth="1"/>
    <col min="13315" max="13315" width="18.6640625" style="46" customWidth="1"/>
    <col min="13316" max="13316" width="20.44140625" style="46" customWidth="1"/>
    <col min="13317" max="13317" width="18.6640625" style="46" customWidth="1"/>
    <col min="13318" max="13318" width="20.33203125" style="46" customWidth="1"/>
    <col min="13319" max="13319" width="17.6640625" style="46" customWidth="1"/>
    <col min="13320" max="13568" width="9.109375" style="46"/>
    <col min="13569" max="13569" width="9.88671875" style="46" customWidth="1"/>
    <col min="13570" max="13570" width="64.6640625" style="46" customWidth="1"/>
    <col min="13571" max="13571" width="18.6640625" style="46" customWidth="1"/>
    <col min="13572" max="13572" width="20.44140625" style="46" customWidth="1"/>
    <col min="13573" max="13573" width="18.6640625" style="46" customWidth="1"/>
    <col min="13574" max="13574" width="20.33203125" style="46" customWidth="1"/>
    <col min="13575" max="13575" width="17.6640625" style="46" customWidth="1"/>
    <col min="13576" max="13824" width="9.109375" style="46"/>
    <col min="13825" max="13825" width="9.88671875" style="46" customWidth="1"/>
    <col min="13826" max="13826" width="64.6640625" style="46" customWidth="1"/>
    <col min="13827" max="13827" width="18.6640625" style="46" customWidth="1"/>
    <col min="13828" max="13828" width="20.44140625" style="46" customWidth="1"/>
    <col min="13829" max="13829" width="18.6640625" style="46" customWidth="1"/>
    <col min="13830" max="13830" width="20.33203125" style="46" customWidth="1"/>
    <col min="13831" max="13831" width="17.6640625" style="46" customWidth="1"/>
    <col min="13832" max="14080" width="9.109375" style="46"/>
    <col min="14081" max="14081" width="9.88671875" style="46" customWidth="1"/>
    <col min="14082" max="14082" width="64.6640625" style="46" customWidth="1"/>
    <col min="14083" max="14083" width="18.6640625" style="46" customWidth="1"/>
    <col min="14084" max="14084" width="20.44140625" style="46" customWidth="1"/>
    <col min="14085" max="14085" width="18.6640625" style="46" customWidth="1"/>
    <col min="14086" max="14086" width="20.33203125" style="46" customWidth="1"/>
    <col min="14087" max="14087" width="17.6640625" style="46" customWidth="1"/>
    <col min="14088" max="14336" width="9.109375" style="46"/>
    <col min="14337" max="14337" width="9.88671875" style="46" customWidth="1"/>
    <col min="14338" max="14338" width="64.6640625" style="46" customWidth="1"/>
    <col min="14339" max="14339" width="18.6640625" style="46" customWidth="1"/>
    <col min="14340" max="14340" width="20.44140625" style="46" customWidth="1"/>
    <col min="14341" max="14341" width="18.6640625" style="46" customWidth="1"/>
    <col min="14342" max="14342" width="20.33203125" style="46" customWidth="1"/>
    <col min="14343" max="14343" width="17.6640625" style="46" customWidth="1"/>
    <col min="14344" max="14592" width="9.109375" style="46"/>
    <col min="14593" max="14593" width="9.88671875" style="46" customWidth="1"/>
    <col min="14594" max="14594" width="64.6640625" style="46" customWidth="1"/>
    <col min="14595" max="14595" width="18.6640625" style="46" customWidth="1"/>
    <col min="14596" max="14596" width="20.44140625" style="46" customWidth="1"/>
    <col min="14597" max="14597" width="18.6640625" style="46" customWidth="1"/>
    <col min="14598" max="14598" width="20.33203125" style="46" customWidth="1"/>
    <col min="14599" max="14599" width="17.6640625" style="46" customWidth="1"/>
    <col min="14600" max="14848" width="9.109375" style="46"/>
    <col min="14849" max="14849" width="9.88671875" style="46" customWidth="1"/>
    <col min="14850" max="14850" width="64.6640625" style="46" customWidth="1"/>
    <col min="14851" max="14851" width="18.6640625" style="46" customWidth="1"/>
    <col min="14852" max="14852" width="20.44140625" style="46" customWidth="1"/>
    <col min="14853" max="14853" width="18.6640625" style="46" customWidth="1"/>
    <col min="14854" max="14854" width="20.33203125" style="46" customWidth="1"/>
    <col min="14855" max="14855" width="17.6640625" style="46" customWidth="1"/>
    <col min="14856" max="15104" width="9.109375" style="46"/>
    <col min="15105" max="15105" width="9.88671875" style="46" customWidth="1"/>
    <col min="15106" max="15106" width="64.6640625" style="46" customWidth="1"/>
    <col min="15107" max="15107" width="18.6640625" style="46" customWidth="1"/>
    <col min="15108" max="15108" width="20.44140625" style="46" customWidth="1"/>
    <col min="15109" max="15109" width="18.6640625" style="46" customWidth="1"/>
    <col min="15110" max="15110" width="20.33203125" style="46" customWidth="1"/>
    <col min="15111" max="15111" width="17.6640625" style="46" customWidth="1"/>
    <col min="15112" max="15360" width="9.109375" style="46"/>
    <col min="15361" max="15361" width="9.88671875" style="46" customWidth="1"/>
    <col min="15362" max="15362" width="64.6640625" style="46" customWidth="1"/>
    <col min="15363" max="15363" width="18.6640625" style="46" customWidth="1"/>
    <col min="15364" max="15364" width="20.44140625" style="46" customWidth="1"/>
    <col min="15365" max="15365" width="18.6640625" style="46" customWidth="1"/>
    <col min="15366" max="15366" width="20.33203125" style="46" customWidth="1"/>
    <col min="15367" max="15367" width="17.6640625" style="46" customWidth="1"/>
    <col min="15368" max="15616" width="9.109375" style="46"/>
    <col min="15617" max="15617" width="9.88671875" style="46" customWidth="1"/>
    <col min="15618" max="15618" width="64.6640625" style="46" customWidth="1"/>
    <col min="15619" max="15619" width="18.6640625" style="46" customWidth="1"/>
    <col min="15620" max="15620" width="20.44140625" style="46" customWidth="1"/>
    <col min="15621" max="15621" width="18.6640625" style="46" customWidth="1"/>
    <col min="15622" max="15622" width="20.33203125" style="46" customWidth="1"/>
    <col min="15623" max="15623" width="17.6640625" style="46" customWidth="1"/>
    <col min="15624" max="15872" width="9.109375" style="46"/>
    <col min="15873" max="15873" width="9.88671875" style="46" customWidth="1"/>
    <col min="15874" max="15874" width="64.6640625" style="46" customWidth="1"/>
    <col min="15875" max="15875" width="18.6640625" style="46" customWidth="1"/>
    <col min="15876" max="15876" width="20.44140625" style="46" customWidth="1"/>
    <col min="15877" max="15877" width="18.6640625" style="46" customWidth="1"/>
    <col min="15878" max="15878" width="20.33203125" style="46" customWidth="1"/>
    <col min="15879" max="15879" width="17.6640625" style="46" customWidth="1"/>
    <col min="15880" max="16128" width="9.109375" style="46"/>
    <col min="16129" max="16129" width="9.88671875" style="46" customWidth="1"/>
    <col min="16130" max="16130" width="64.6640625" style="46" customWidth="1"/>
    <col min="16131" max="16131" width="18.6640625" style="46" customWidth="1"/>
    <col min="16132" max="16132" width="20.44140625" style="46" customWidth="1"/>
    <col min="16133" max="16133" width="18.6640625" style="46" customWidth="1"/>
    <col min="16134" max="16134" width="20.33203125" style="46" customWidth="1"/>
    <col min="16135" max="16135" width="17.6640625" style="46" customWidth="1"/>
    <col min="16136" max="16384" width="9.109375" style="46"/>
  </cols>
  <sheetData>
    <row r="1" spans="1:6">
      <c r="D1" s="47" t="s">
        <v>125</v>
      </c>
      <c r="E1" s="47"/>
    </row>
    <row r="2" spans="1:6">
      <c r="B2" s="48"/>
      <c r="D2" s="47" t="s">
        <v>1</v>
      </c>
      <c r="E2" s="47"/>
    </row>
    <row r="3" spans="1:6">
      <c r="D3" s="49" t="s">
        <v>2</v>
      </c>
      <c r="E3" s="47"/>
    </row>
    <row r="4" spans="1:6">
      <c r="E4" s="49"/>
    </row>
    <row r="5" spans="1:6">
      <c r="D5" s="51" t="s">
        <v>126</v>
      </c>
      <c r="E5" s="47"/>
    </row>
    <row r="6" spans="1:6">
      <c r="D6" s="52" t="s">
        <v>1</v>
      </c>
      <c r="F6" s="52"/>
    </row>
    <row r="7" spans="1:6">
      <c r="D7" s="53" t="s">
        <v>127</v>
      </c>
      <c r="E7" s="52"/>
      <c r="F7" s="53"/>
    </row>
    <row r="8" spans="1:6">
      <c r="F8" s="53"/>
    </row>
    <row r="10" spans="1:6" ht="21.75" customHeight="1">
      <c r="A10" s="54" t="s">
        <v>128</v>
      </c>
      <c r="B10" s="54"/>
      <c r="C10" s="54"/>
      <c r="D10" s="54"/>
      <c r="E10" s="54"/>
      <c r="F10" s="54"/>
    </row>
    <row r="11" spans="1:6" ht="21.75" customHeight="1">
      <c r="A11" s="55">
        <v>1555400000</v>
      </c>
      <c r="B11" s="55"/>
      <c r="C11" s="56"/>
      <c r="D11" s="56"/>
      <c r="E11" s="56"/>
      <c r="F11" s="56"/>
    </row>
    <row r="12" spans="1:6" ht="21.75" customHeight="1">
      <c r="A12" s="57" t="s">
        <v>8</v>
      </c>
      <c r="B12" s="57"/>
      <c r="C12" s="56"/>
      <c r="D12" s="56"/>
      <c r="E12" s="56"/>
      <c r="F12" s="56"/>
    </row>
    <row r="13" spans="1:6" ht="21.6" customHeight="1">
      <c r="A13" s="58"/>
      <c r="B13" s="58"/>
      <c r="C13" s="58"/>
      <c r="D13" s="58"/>
      <c r="F13" s="50" t="s">
        <v>9</v>
      </c>
    </row>
    <row r="14" spans="1:6" s="60" customFormat="1" ht="31.2" customHeight="1">
      <c r="A14" s="59" t="s">
        <v>10</v>
      </c>
      <c r="B14" s="59" t="s">
        <v>129</v>
      </c>
      <c r="C14" s="59" t="s">
        <v>12</v>
      </c>
      <c r="D14" s="59" t="s">
        <v>130</v>
      </c>
      <c r="E14" s="59" t="s">
        <v>14</v>
      </c>
      <c r="F14" s="59"/>
    </row>
    <row r="15" spans="1:6" s="60" customFormat="1" ht="37.5" customHeight="1">
      <c r="A15" s="59"/>
      <c r="B15" s="59"/>
      <c r="C15" s="59"/>
      <c r="D15" s="59"/>
      <c r="E15" s="61" t="s">
        <v>15</v>
      </c>
      <c r="F15" s="61" t="s">
        <v>131</v>
      </c>
    </row>
    <row r="16" spans="1:6">
      <c r="A16" s="62">
        <v>1</v>
      </c>
      <c r="B16" s="62">
        <v>2</v>
      </c>
      <c r="C16" s="62">
        <v>3</v>
      </c>
      <c r="D16" s="62">
        <v>4</v>
      </c>
      <c r="E16" s="62">
        <v>5</v>
      </c>
      <c r="F16" s="62">
        <v>6</v>
      </c>
    </row>
    <row r="17" spans="1:8" ht="22.2" customHeight="1">
      <c r="A17" s="63" t="s">
        <v>132</v>
      </c>
      <c r="B17" s="64"/>
      <c r="C17" s="64"/>
      <c r="D17" s="64"/>
      <c r="E17" s="64"/>
      <c r="F17" s="65"/>
    </row>
    <row r="18" spans="1:8" s="60" customFormat="1" ht="31.2" customHeight="1">
      <c r="A18" s="66">
        <v>200000</v>
      </c>
      <c r="B18" s="67" t="s">
        <v>133</v>
      </c>
      <c r="C18" s="68">
        <f t="shared" ref="C18:C23" si="0">SUM(D18+E18)</f>
        <v>1562100</v>
      </c>
      <c r="D18" s="68">
        <f>D19</f>
        <v>-5531100</v>
      </c>
      <c r="E18" s="68">
        <f>E19</f>
        <v>7093200</v>
      </c>
      <c r="F18" s="68">
        <f>F19</f>
        <v>6831100</v>
      </c>
      <c r="G18" s="69"/>
    </row>
    <row r="19" spans="1:8" s="60" customFormat="1" ht="45.6" customHeight="1">
      <c r="A19" s="66">
        <v>208000</v>
      </c>
      <c r="B19" s="70" t="s">
        <v>134</v>
      </c>
      <c r="C19" s="68">
        <f t="shared" si="0"/>
        <v>1562100</v>
      </c>
      <c r="D19" s="71">
        <f>D20-D21+D23</f>
        <v>-5531100</v>
      </c>
      <c r="E19" s="71">
        <f>E20-E21+E23</f>
        <v>7093200</v>
      </c>
      <c r="F19" s="71">
        <f>F20-F21+F23</f>
        <v>6831100</v>
      </c>
      <c r="G19" s="72"/>
    </row>
    <row r="20" spans="1:8" s="60" customFormat="1" ht="27.6" customHeight="1">
      <c r="A20" s="73">
        <v>208100</v>
      </c>
      <c r="B20" s="74" t="s">
        <v>135</v>
      </c>
      <c r="C20" s="75">
        <f t="shared" si="0"/>
        <v>1562100</v>
      </c>
      <c r="D20" s="76">
        <v>1300000</v>
      </c>
      <c r="E20" s="76">
        <v>262100</v>
      </c>
      <c r="F20" s="76">
        <v>0</v>
      </c>
      <c r="G20" s="72"/>
      <c r="H20" s="72"/>
    </row>
    <row r="21" spans="1:8" s="60" customFormat="1" ht="27.6" customHeight="1">
      <c r="A21" s="73">
        <v>208200</v>
      </c>
      <c r="B21" s="74" t="s">
        <v>136</v>
      </c>
      <c r="C21" s="68">
        <f t="shared" si="0"/>
        <v>0</v>
      </c>
      <c r="D21" s="76">
        <v>0</v>
      </c>
      <c r="E21" s="76">
        <v>0</v>
      </c>
      <c r="F21" s="76">
        <v>0</v>
      </c>
      <c r="H21" s="69"/>
    </row>
    <row r="22" spans="1:8" s="60" customFormat="1" ht="43.95" customHeight="1">
      <c r="A22" s="73">
        <v>208320</v>
      </c>
      <c r="B22" s="74" t="s">
        <v>137</v>
      </c>
      <c r="C22" s="77">
        <f t="shared" si="0"/>
        <v>0</v>
      </c>
      <c r="D22" s="76">
        <v>0</v>
      </c>
      <c r="E22" s="76">
        <v>0</v>
      </c>
      <c r="F22" s="76">
        <v>0</v>
      </c>
      <c r="H22" s="69"/>
    </row>
    <row r="23" spans="1:8" s="60" customFormat="1" ht="46.2" customHeight="1">
      <c r="A23" s="73">
        <v>208400</v>
      </c>
      <c r="B23" s="74" t="s">
        <v>138</v>
      </c>
      <c r="C23" s="77">
        <f t="shared" si="0"/>
        <v>0</v>
      </c>
      <c r="D23" s="76">
        <f>-5862000-800000-169100</f>
        <v>-6831100</v>
      </c>
      <c r="E23" s="76">
        <f>5862000+800000+169100</f>
        <v>6831100</v>
      </c>
      <c r="F23" s="76">
        <f>5862000+800000+169100</f>
        <v>6831100</v>
      </c>
      <c r="G23" s="69"/>
      <c r="H23" s="69"/>
    </row>
    <row r="24" spans="1:8" s="60" customFormat="1" ht="27" customHeight="1">
      <c r="A24" s="66" t="s">
        <v>139</v>
      </c>
      <c r="B24" s="70" t="s">
        <v>140</v>
      </c>
      <c r="C24" s="68">
        <f>C18</f>
        <v>1562100</v>
      </c>
      <c r="D24" s="68">
        <f>D18</f>
        <v>-5531100</v>
      </c>
      <c r="E24" s="68">
        <f>E18</f>
        <v>7093200</v>
      </c>
      <c r="F24" s="68">
        <f>F18</f>
        <v>6831100</v>
      </c>
    </row>
    <row r="25" spans="1:8" s="60" customFormat="1" ht="22.2" customHeight="1">
      <c r="A25" s="63" t="s">
        <v>141</v>
      </c>
      <c r="B25" s="64"/>
      <c r="C25" s="64"/>
      <c r="D25" s="64"/>
      <c r="E25" s="64"/>
      <c r="F25" s="65"/>
    </row>
    <row r="26" spans="1:8" s="60" customFormat="1" ht="27" customHeight="1">
      <c r="A26" s="66">
        <v>600000</v>
      </c>
      <c r="B26" s="70" t="s">
        <v>142</v>
      </c>
      <c r="C26" s="68">
        <f t="shared" ref="C26:C32" si="1">SUM(D26+E26)</f>
        <v>1562100</v>
      </c>
      <c r="D26" s="68">
        <f>D27</f>
        <v>-5531100</v>
      </c>
      <c r="E26" s="68">
        <f>E27</f>
        <v>7093200</v>
      </c>
      <c r="F26" s="68">
        <f>F27</f>
        <v>6831100</v>
      </c>
    </row>
    <row r="27" spans="1:8" s="60" customFormat="1" ht="27" customHeight="1">
      <c r="A27" s="66">
        <v>602000</v>
      </c>
      <c r="B27" s="70" t="s">
        <v>143</v>
      </c>
      <c r="C27" s="68">
        <f t="shared" si="1"/>
        <v>1562100</v>
      </c>
      <c r="D27" s="68">
        <f t="shared" ref="D27:F31" si="2">D19</f>
        <v>-5531100</v>
      </c>
      <c r="E27" s="68">
        <f t="shared" si="2"/>
        <v>7093200</v>
      </c>
      <c r="F27" s="68">
        <f t="shared" si="2"/>
        <v>6831100</v>
      </c>
    </row>
    <row r="28" spans="1:8" ht="27" customHeight="1">
      <c r="A28" s="73">
        <v>602100</v>
      </c>
      <c r="B28" s="74" t="s">
        <v>135</v>
      </c>
      <c r="C28" s="68">
        <f t="shared" si="1"/>
        <v>1562100</v>
      </c>
      <c r="D28" s="76">
        <f t="shared" si="2"/>
        <v>1300000</v>
      </c>
      <c r="E28" s="76">
        <f t="shared" si="2"/>
        <v>262100</v>
      </c>
      <c r="F28" s="76">
        <f t="shared" si="2"/>
        <v>0</v>
      </c>
    </row>
    <row r="29" spans="1:8" ht="27" customHeight="1">
      <c r="A29" s="73">
        <v>602200</v>
      </c>
      <c r="B29" s="74" t="s">
        <v>136</v>
      </c>
      <c r="C29" s="68">
        <f t="shared" si="1"/>
        <v>0</v>
      </c>
      <c r="D29" s="76">
        <f t="shared" si="2"/>
        <v>0</v>
      </c>
      <c r="E29" s="76">
        <f t="shared" si="2"/>
        <v>0</v>
      </c>
      <c r="F29" s="76">
        <f t="shared" si="2"/>
        <v>0</v>
      </c>
    </row>
    <row r="30" spans="1:8" ht="43.95" customHeight="1">
      <c r="A30" s="73">
        <v>602302</v>
      </c>
      <c r="B30" s="74" t="s">
        <v>137</v>
      </c>
      <c r="C30" s="77">
        <f>SUM(D30+E30)</f>
        <v>0</v>
      </c>
      <c r="D30" s="76">
        <f t="shared" si="2"/>
        <v>0</v>
      </c>
      <c r="E30" s="76">
        <f t="shared" si="2"/>
        <v>0</v>
      </c>
      <c r="F30" s="76">
        <f t="shared" si="2"/>
        <v>0</v>
      </c>
    </row>
    <row r="31" spans="1:8" ht="45" customHeight="1">
      <c r="A31" s="73">
        <v>602400</v>
      </c>
      <c r="B31" s="74" t="s">
        <v>138</v>
      </c>
      <c r="C31" s="68">
        <f t="shared" si="1"/>
        <v>0</v>
      </c>
      <c r="D31" s="76">
        <f t="shared" si="2"/>
        <v>-6831100</v>
      </c>
      <c r="E31" s="76">
        <f t="shared" si="2"/>
        <v>6831100</v>
      </c>
      <c r="F31" s="76">
        <f t="shared" si="2"/>
        <v>6831100</v>
      </c>
    </row>
    <row r="32" spans="1:8" s="60" customFormat="1" ht="34.200000000000003" customHeight="1">
      <c r="A32" s="66" t="s">
        <v>139</v>
      </c>
      <c r="B32" s="67" t="s">
        <v>140</v>
      </c>
      <c r="C32" s="68">
        <f t="shared" si="1"/>
        <v>1562100</v>
      </c>
      <c r="D32" s="68">
        <f>D26</f>
        <v>-5531100</v>
      </c>
      <c r="E32" s="68">
        <f>E26</f>
        <v>7093200</v>
      </c>
      <c r="F32" s="68">
        <f>F26</f>
        <v>6831100</v>
      </c>
    </row>
    <row r="33" spans="2:6" s="78" customFormat="1">
      <c r="D33" s="79"/>
    </row>
    <row r="34" spans="2:6" s="78" customFormat="1">
      <c r="C34" s="79"/>
      <c r="D34" s="79"/>
      <c r="F34" s="72"/>
    </row>
    <row r="35" spans="2:6" s="78" customFormat="1">
      <c r="D35" s="79"/>
      <c r="F35" s="72"/>
    </row>
    <row r="36" spans="2:6">
      <c r="F36" s="60"/>
    </row>
    <row r="37" spans="2:6" s="48" customFormat="1" ht="26.4" customHeight="1">
      <c r="B37" s="80" t="s">
        <v>144</v>
      </c>
      <c r="C37" s="81"/>
      <c r="D37" s="82"/>
      <c r="E37" s="83" t="s">
        <v>124</v>
      </c>
      <c r="F37" s="83"/>
    </row>
  </sheetData>
  <mergeCells count="12">
    <mergeCell ref="A17:F17"/>
    <mergeCell ref="A25:F25"/>
    <mergeCell ref="E37:F37"/>
    <mergeCell ref="A10:F10"/>
    <mergeCell ref="A11:B11"/>
    <mergeCell ref="A12:B12"/>
    <mergeCell ref="A13:D13"/>
    <mergeCell ref="A14:A15"/>
    <mergeCell ref="B14:B15"/>
    <mergeCell ref="C14:C15"/>
    <mergeCell ref="D14:D15"/>
    <mergeCell ref="E14:F1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7"/>
  <sheetViews>
    <sheetView zoomScale="90" zoomScaleNormal="90" workbookViewId="0">
      <selection activeCell="D74" sqref="D74"/>
    </sheetView>
  </sheetViews>
  <sheetFormatPr defaultColWidth="8" defaultRowHeight="9.6"/>
  <cols>
    <col min="1" max="1" width="6.6640625" style="84" customWidth="1"/>
    <col min="2" max="2" width="6" style="84" customWidth="1"/>
    <col min="3" max="3" width="5.6640625" style="84" customWidth="1"/>
    <col min="4" max="4" width="27.109375" style="84" customWidth="1"/>
    <col min="5" max="7" width="9.21875" style="84" customWidth="1"/>
    <col min="8" max="8" width="8.109375" style="84" customWidth="1"/>
    <col min="9" max="9" width="8.77734375" style="84" customWidth="1"/>
    <col min="10" max="10" width="8.21875" style="84" customWidth="1"/>
    <col min="11" max="11" width="8.44140625" style="84" customWidth="1"/>
    <col min="12" max="12" width="7.5546875" style="84" customWidth="1"/>
    <col min="13" max="13" width="5.88671875" style="84" customWidth="1"/>
    <col min="14" max="14" width="7.33203125" style="84" customWidth="1"/>
    <col min="15" max="15" width="8.44140625" style="84" customWidth="1"/>
    <col min="16" max="16" width="10.109375" style="84" customWidth="1"/>
    <col min="17" max="256" width="8" style="84"/>
    <col min="257" max="257" width="6.6640625" style="84" customWidth="1"/>
    <col min="258" max="258" width="6" style="84" customWidth="1"/>
    <col min="259" max="259" width="5.6640625" style="84" customWidth="1"/>
    <col min="260" max="260" width="27.109375" style="84" customWidth="1"/>
    <col min="261" max="263" width="9.21875" style="84" customWidth="1"/>
    <col min="264" max="264" width="8.109375" style="84" customWidth="1"/>
    <col min="265" max="265" width="8.77734375" style="84" customWidth="1"/>
    <col min="266" max="266" width="8.21875" style="84" customWidth="1"/>
    <col min="267" max="267" width="8.44140625" style="84" customWidth="1"/>
    <col min="268" max="268" width="7.5546875" style="84" customWidth="1"/>
    <col min="269" max="269" width="5.88671875" style="84" customWidth="1"/>
    <col min="270" max="270" width="7.33203125" style="84" customWidth="1"/>
    <col min="271" max="271" width="8.44140625" style="84" customWidth="1"/>
    <col min="272" max="272" width="8.88671875" style="84" customWidth="1"/>
    <col min="273" max="512" width="8" style="84"/>
    <col min="513" max="513" width="6.6640625" style="84" customWidth="1"/>
    <col min="514" max="514" width="6" style="84" customWidth="1"/>
    <col min="515" max="515" width="5.6640625" style="84" customWidth="1"/>
    <col min="516" max="516" width="27.109375" style="84" customWidth="1"/>
    <col min="517" max="519" width="9.21875" style="84" customWidth="1"/>
    <col min="520" max="520" width="8.109375" style="84" customWidth="1"/>
    <col min="521" max="521" width="8.77734375" style="84" customWidth="1"/>
    <col min="522" max="522" width="8.21875" style="84" customWidth="1"/>
    <col min="523" max="523" width="8.44140625" style="84" customWidth="1"/>
    <col min="524" max="524" width="7.5546875" style="84" customWidth="1"/>
    <col min="525" max="525" width="5.88671875" style="84" customWidth="1"/>
    <col min="526" max="526" width="7.33203125" style="84" customWidth="1"/>
    <col min="527" max="527" width="8.44140625" style="84" customWidth="1"/>
    <col min="528" max="528" width="8.88671875" style="84" customWidth="1"/>
    <col min="529" max="768" width="8" style="84"/>
    <col min="769" max="769" width="6.6640625" style="84" customWidth="1"/>
    <col min="770" max="770" width="6" style="84" customWidth="1"/>
    <col min="771" max="771" width="5.6640625" style="84" customWidth="1"/>
    <col min="772" max="772" width="27.109375" style="84" customWidth="1"/>
    <col min="773" max="775" width="9.21875" style="84" customWidth="1"/>
    <col min="776" max="776" width="8.109375" style="84" customWidth="1"/>
    <col min="777" max="777" width="8.77734375" style="84" customWidth="1"/>
    <col min="778" max="778" width="8.21875" style="84" customWidth="1"/>
    <col min="779" max="779" width="8.44140625" style="84" customWidth="1"/>
    <col min="780" max="780" width="7.5546875" style="84" customWidth="1"/>
    <col min="781" max="781" width="5.88671875" style="84" customWidth="1"/>
    <col min="782" max="782" width="7.33203125" style="84" customWidth="1"/>
    <col min="783" max="783" width="8.44140625" style="84" customWidth="1"/>
    <col min="784" max="784" width="8.88671875" style="84" customWidth="1"/>
    <col min="785" max="1024" width="8" style="84"/>
    <col min="1025" max="1025" width="6.6640625" style="84" customWidth="1"/>
    <col min="1026" max="1026" width="6" style="84" customWidth="1"/>
    <col min="1027" max="1027" width="5.6640625" style="84" customWidth="1"/>
    <col min="1028" max="1028" width="27.109375" style="84" customWidth="1"/>
    <col min="1029" max="1031" width="9.21875" style="84" customWidth="1"/>
    <col min="1032" max="1032" width="8.109375" style="84" customWidth="1"/>
    <col min="1033" max="1033" width="8.77734375" style="84" customWidth="1"/>
    <col min="1034" max="1034" width="8.21875" style="84" customWidth="1"/>
    <col min="1035" max="1035" width="8.44140625" style="84" customWidth="1"/>
    <col min="1036" max="1036" width="7.5546875" style="84" customWidth="1"/>
    <col min="1037" max="1037" width="5.88671875" style="84" customWidth="1"/>
    <col min="1038" max="1038" width="7.33203125" style="84" customWidth="1"/>
    <col min="1039" max="1039" width="8.44140625" style="84" customWidth="1"/>
    <col min="1040" max="1040" width="8.88671875" style="84" customWidth="1"/>
    <col min="1041" max="1280" width="8" style="84"/>
    <col min="1281" max="1281" width="6.6640625" style="84" customWidth="1"/>
    <col min="1282" max="1282" width="6" style="84" customWidth="1"/>
    <col min="1283" max="1283" width="5.6640625" style="84" customWidth="1"/>
    <col min="1284" max="1284" width="27.109375" style="84" customWidth="1"/>
    <col min="1285" max="1287" width="9.21875" style="84" customWidth="1"/>
    <col min="1288" max="1288" width="8.109375" style="84" customWidth="1"/>
    <col min="1289" max="1289" width="8.77734375" style="84" customWidth="1"/>
    <col min="1290" max="1290" width="8.21875" style="84" customWidth="1"/>
    <col min="1291" max="1291" width="8.44140625" style="84" customWidth="1"/>
    <col min="1292" max="1292" width="7.5546875" style="84" customWidth="1"/>
    <col min="1293" max="1293" width="5.88671875" style="84" customWidth="1"/>
    <col min="1294" max="1294" width="7.33203125" style="84" customWidth="1"/>
    <col min="1295" max="1295" width="8.44140625" style="84" customWidth="1"/>
    <col min="1296" max="1296" width="8.88671875" style="84" customWidth="1"/>
    <col min="1297" max="1536" width="8" style="84"/>
    <col min="1537" max="1537" width="6.6640625" style="84" customWidth="1"/>
    <col min="1538" max="1538" width="6" style="84" customWidth="1"/>
    <col min="1539" max="1539" width="5.6640625" style="84" customWidth="1"/>
    <col min="1540" max="1540" width="27.109375" style="84" customWidth="1"/>
    <col min="1541" max="1543" width="9.21875" style="84" customWidth="1"/>
    <col min="1544" max="1544" width="8.109375" style="84" customWidth="1"/>
    <col min="1545" max="1545" width="8.77734375" style="84" customWidth="1"/>
    <col min="1546" max="1546" width="8.21875" style="84" customWidth="1"/>
    <col min="1547" max="1547" width="8.44140625" style="84" customWidth="1"/>
    <col min="1548" max="1548" width="7.5546875" style="84" customWidth="1"/>
    <col min="1549" max="1549" width="5.88671875" style="84" customWidth="1"/>
    <col min="1550" max="1550" width="7.33203125" style="84" customWidth="1"/>
    <col min="1551" max="1551" width="8.44140625" style="84" customWidth="1"/>
    <col min="1552" max="1552" width="8.88671875" style="84" customWidth="1"/>
    <col min="1553" max="1792" width="8" style="84"/>
    <col min="1793" max="1793" width="6.6640625" style="84" customWidth="1"/>
    <col min="1794" max="1794" width="6" style="84" customWidth="1"/>
    <col min="1795" max="1795" width="5.6640625" style="84" customWidth="1"/>
    <col min="1796" max="1796" width="27.109375" style="84" customWidth="1"/>
    <col min="1797" max="1799" width="9.21875" style="84" customWidth="1"/>
    <col min="1800" max="1800" width="8.109375" style="84" customWidth="1"/>
    <col min="1801" max="1801" width="8.77734375" style="84" customWidth="1"/>
    <col min="1802" max="1802" width="8.21875" style="84" customWidth="1"/>
    <col min="1803" max="1803" width="8.44140625" style="84" customWidth="1"/>
    <col min="1804" max="1804" width="7.5546875" style="84" customWidth="1"/>
    <col min="1805" max="1805" width="5.88671875" style="84" customWidth="1"/>
    <col min="1806" max="1806" width="7.33203125" style="84" customWidth="1"/>
    <col min="1807" max="1807" width="8.44140625" style="84" customWidth="1"/>
    <col min="1808" max="1808" width="8.88671875" style="84" customWidth="1"/>
    <col min="1809" max="2048" width="8" style="84"/>
    <col min="2049" max="2049" width="6.6640625" style="84" customWidth="1"/>
    <col min="2050" max="2050" width="6" style="84" customWidth="1"/>
    <col min="2051" max="2051" width="5.6640625" style="84" customWidth="1"/>
    <col min="2052" max="2052" width="27.109375" style="84" customWidth="1"/>
    <col min="2053" max="2055" width="9.21875" style="84" customWidth="1"/>
    <col min="2056" max="2056" width="8.109375" style="84" customWidth="1"/>
    <col min="2057" max="2057" width="8.77734375" style="84" customWidth="1"/>
    <col min="2058" max="2058" width="8.21875" style="84" customWidth="1"/>
    <col min="2059" max="2059" width="8.44140625" style="84" customWidth="1"/>
    <col min="2060" max="2060" width="7.5546875" style="84" customWidth="1"/>
    <col min="2061" max="2061" width="5.88671875" style="84" customWidth="1"/>
    <col min="2062" max="2062" width="7.33203125" style="84" customWidth="1"/>
    <col min="2063" max="2063" width="8.44140625" style="84" customWidth="1"/>
    <col min="2064" max="2064" width="8.88671875" style="84" customWidth="1"/>
    <col min="2065" max="2304" width="8" style="84"/>
    <col min="2305" max="2305" width="6.6640625" style="84" customWidth="1"/>
    <col min="2306" max="2306" width="6" style="84" customWidth="1"/>
    <col min="2307" max="2307" width="5.6640625" style="84" customWidth="1"/>
    <col min="2308" max="2308" width="27.109375" style="84" customWidth="1"/>
    <col min="2309" max="2311" width="9.21875" style="84" customWidth="1"/>
    <col min="2312" max="2312" width="8.109375" style="84" customWidth="1"/>
    <col min="2313" max="2313" width="8.77734375" style="84" customWidth="1"/>
    <col min="2314" max="2314" width="8.21875" style="84" customWidth="1"/>
    <col min="2315" max="2315" width="8.44140625" style="84" customWidth="1"/>
    <col min="2316" max="2316" width="7.5546875" style="84" customWidth="1"/>
    <col min="2317" max="2317" width="5.88671875" style="84" customWidth="1"/>
    <col min="2318" max="2318" width="7.33203125" style="84" customWidth="1"/>
    <col min="2319" max="2319" width="8.44140625" style="84" customWidth="1"/>
    <col min="2320" max="2320" width="8.88671875" style="84" customWidth="1"/>
    <col min="2321" max="2560" width="8" style="84"/>
    <col min="2561" max="2561" width="6.6640625" style="84" customWidth="1"/>
    <col min="2562" max="2562" width="6" style="84" customWidth="1"/>
    <col min="2563" max="2563" width="5.6640625" style="84" customWidth="1"/>
    <col min="2564" max="2564" width="27.109375" style="84" customWidth="1"/>
    <col min="2565" max="2567" width="9.21875" style="84" customWidth="1"/>
    <col min="2568" max="2568" width="8.109375" style="84" customWidth="1"/>
    <col min="2569" max="2569" width="8.77734375" style="84" customWidth="1"/>
    <col min="2570" max="2570" width="8.21875" style="84" customWidth="1"/>
    <col min="2571" max="2571" width="8.44140625" style="84" customWidth="1"/>
    <col min="2572" max="2572" width="7.5546875" style="84" customWidth="1"/>
    <col min="2573" max="2573" width="5.88671875" style="84" customWidth="1"/>
    <col min="2574" max="2574" width="7.33203125" style="84" customWidth="1"/>
    <col min="2575" max="2575" width="8.44140625" style="84" customWidth="1"/>
    <col min="2576" max="2576" width="8.88671875" style="84" customWidth="1"/>
    <col min="2577" max="2816" width="8" style="84"/>
    <col min="2817" max="2817" width="6.6640625" style="84" customWidth="1"/>
    <col min="2818" max="2818" width="6" style="84" customWidth="1"/>
    <col min="2819" max="2819" width="5.6640625" style="84" customWidth="1"/>
    <col min="2820" max="2820" width="27.109375" style="84" customWidth="1"/>
    <col min="2821" max="2823" width="9.21875" style="84" customWidth="1"/>
    <col min="2824" max="2824" width="8.109375" style="84" customWidth="1"/>
    <col min="2825" max="2825" width="8.77734375" style="84" customWidth="1"/>
    <col min="2826" max="2826" width="8.21875" style="84" customWidth="1"/>
    <col min="2827" max="2827" width="8.44140625" style="84" customWidth="1"/>
    <col min="2828" max="2828" width="7.5546875" style="84" customWidth="1"/>
    <col min="2829" max="2829" width="5.88671875" style="84" customWidth="1"/>
    <col min="2830" max="2830" width="7.33203125" style="84" customWidth="1"/>
    <col min="2831" max="2831" width="8.44140625" style="84" customWidth="1"/>
    <col min="2832" max="2832" width="8.88671875" style="84" customWidth="1"/>
    <col min="2833" max="3072" width="8" style="84"/>
    <col min="3073" max="3073" width="6.6640625" style="84" customWidth="1"/>
    <col min="3074" max="3074" width="6" style="84" customWidth="1"/>
    <col min="3075" max="3075" width="5.6640625" style="84" customWidth="1"/>
    <col min="3076" max="3076" width="27.109375" style="84" customWidth="1"/>
    <col min="3077" max="3079" width="9.21875" style="84" customWidth="1"/>
    <col min="3080" max="3080" width="8.109375" style="84" customWidth="1"/>
    <col min="3081" max="3081" width="8.77734375" style="84" customWidth="1"/>
    <col min="3082" max="3082" width="8.21875" style="84" customWidth="1"/>
    <col min="3083" max="3083" width="8.44140625" style="84" customWidth="1"/>
    <col min="3084" max="3084" width="7.5546875" style="84" customWidth="1"/>
    <col min="3085" max="3085" width="5.88671875" style="84" customWidth="1"/>
    <col min="3086" max="3086" width="7.33203125" style="84" customWidth="1"/>
    <col min="3087" max="3087" width="8.44140625" style="84" customWidth="1"/>
    <col min="3088" max="3088" width="8.88671875" style="84" customWidth="1"/>
    <col min="3089" max="3328" width="8" style="84"/>
    <col min="3329" max="3329" width="6.6640625" style="84" customWidth="1"/>
    <col min="3330" max="3330" width="6" style="84" customWidth="1"/>
    <col min="3331" max="3331" width="5.6640625" style="84" customWidth="1"/>
    <col min="3332" max="3332" width="27.109375" style="84" customWidth="1"/>
    <col min="3333" max="3335" width="9.21875" style="84" customWidth="1"/>
    <col min="3336" max="3336" width="8.109375" style="84" customWidth="1"/>
    <col min="3337" max="3337" width="8.77734375" style="84" customWidth="1"/>
    <col min="3338" max="3338" width="8.21875" style="84" customWidth="1"/>
    <col min="3339" max="3339" width="8.44140625" style="84" customWidth="1"/>
    <col min="3340" max="3340" width="7.5546875" style="84" customWidth="1"/>
    <col min="3341" max="3341" width="5.88671875" style="84" customWidth="1"/>
    <col min="3342" max="3342" width="7.33203125" style="84" customWidth="1"/>
    <col min="3343" max="3343" width="8.44140625" style="84" customWidth="1"/>
    <col min="3344" max="3344" width="8.88671875" style="84" customWidth="1"/>
    <col min="3345" max="3584" width="8" style="84"/>
    <col min="3585" max="3585" width="6.6640625" style="84" customWidth="1"/>
    <col min="3586" max="3586" width="6" style="84" customWidth="1"/>
    <col min="3587" max="3587" width="5.6640625" style="84" customWidth="1"/>
    <col min="3588" max="3588" width="27.109375" style="84" customWidth="1"/>
    <col min="3589" max="3591" width="9.21875" style="84" customWidth="1"/>
    <col min="3592" max="3592" width="8.109375" style="84" customWidth="1"/>
    <col min="3593" max="3593" width="8.77734375" style="84" customWidth="1"/>
    <col min="3594" max="3594" width="8.21875" style="84" customWidth="1"/>
    <col min="3595" max="3595" width="8.44140625" style="84" customWidth="1"/>
    <col min="3596" max="3596" width="7.5546875" style="84" customWidth="1"/>
    <col min="3597" max="3597" width="5.88671875" style="84" customWidth="1"/>
    <col min="3598" max="3598" width="7.33203125" style="84" customWidth="1"/>
    <col min="3599" max="3599" width="8.44140625" style="84" customWidth="1"/>
    <col min="3600" max="3600" width="8.88671875" style="84" customWidth="1"/>
    <col min="3601" max="3840" width="8" style="84"/>
    <col min="3841" max="3841" width="6.6640625" style="84" customWidth="1"/>
    <col min="3842" max="3842" width="6" style="84" customWidth="1"/>
    <col min="3843" max="3843" width="5.6640625" style="84" customWidth="1"/>
    <col min="3844" max="3844" width="27.109375" style="84" customWidth="1"/>
    <col min="3845" max="3847" width="9.21875" style="84" customWidth="1"/>
    <col min="3848" max="3848" width="8.109375" style="84" customWidth="1"/>
    <col min="3849" max="3849" width="8.77734375" style="84" customWidth="1"/>
    <col min="3850" max="3850" width="8.21875" style="84" customWidth="1"/>
    <col min="3851" max="3851" width="8.44140625" style="84" customWidth="1"/>
    <col min="3852" max="3852" width="7.5546875" style="84" customWidth="1"/>
    <col min="3853" max="3853" width="5.88671875" style="84" customWidth="1"/>
    <col min="3854" max="3854" width="7.33203125" style="84" customWidth="1"/>
    <col min="3855" max="3855" width="8.44140625" style="84" customWidth="1"/>
    <col min="3856" max="3856" width="8.88671875" style="84" customWidth="1"/>
    <col min="3857" max="4096" width="8" style="84"/>
    <col min="4097" max="4097" width="6.6640625" style="84" customWidth="1"/>
    <col min="4098" max="4098" width="6" style="84" customWidth="1"/>
    <col min="4099" max="4099" width="5.6640625" style="84" customWidth="1"/>
    <col min="4100" max="4100" width="27.109375" style="84" customWidth="1"/>
    <col min="4101" max="4103" width="9.21875" style="84" customWidth="1"/>
    <col min="4104" max="4104" width="8.109375" style="84" customWidth="1"/>
    <col min="4105" max="4105" width="8.77734375" style="84" customWidth="1"/>
    <col min="4106" max="4106" width="8.21875" style="84" customWidth="1"/>
    <col min="4107" max="4107" width="8.44140625" style="84" customWidth="1"/>
    <col min="4108" max="4108" width="7.5546875" style="84" customWidth="1"/>
    <col min="4109" max="4109" width="5.88671875" style="84" customWidth="1"/>
    <col min="4110" max="4110" width="7.33203125" style="84" customWidth="1"/>
    <col min="4111" max="4111" width="8.44140625" style="84" customWidth="1"/>
    <col min="4112" max="4112" width="8.88671875" style="84" customWidth="1"/>
    <col min="4113" max="4352" width="8" style="84"/>
    <col min="4353" max="4353" width="6.6640625" style="84" customWidth="1"/>
    <col min="4354" max="4354" width="6" style="84" customWidth="1"/>
    <col min="4355" max="4355" width="5.6640625" style="84" customWidth="1"/>
    <col min="4356" max="4356" width="27.109375" style="84" customWidth="1"/>
    <col min="4357" max="4359" width="9.21875" style="84" customWidth="1"/>
    <col min="4360" max="4360" width="8.109375" style="84" customWidth="1"/>
    <col min="4361" max="4361" width="8.77734375" style="84" customWidth="1"/>
    <col min="4362" max="4362" width="8.21875" style="84" customWidth="1"/>
    <col min="4363" max="4363" width="8.44140625" style="84" customWidth="1"/>
    <col min="4364" max="4364" width="7.5546875" style="84" customWidth="1"/>
    <col min="4365" max="4365" width="5.88671875" style="84" customWidth="1"/>
    <col min="4366" max="4366" width="7.33203125" style="84" customWidth="1"/>
    <col min="4367" max="4367" width="8.44140625" style="84" customWidth="1"/>
    <col min="4368" max="4368" width="8.88671875" style="84" customWidth="1"/>
    <col min="4369" max="4608" width="8" style="84"/>
    <col min="4609" max="4609" width="6.6640625" style="84" customWidth="1"/>
    <col min="4610" max="4610" width="6" style="84" customWidth="1"/>
    <col min="4611" max="4611" width="5.6640625" style="84" customWidth="1"/>
    <col min="4612" max="4612" width="27.109375" style="84" customWidth="1"/>
    <col min="4613" max="4615" width="9.21875" style="84" customWidth="1"/>
    <col min="4616" max="4616" width="8.109375" style="84" customWidth="1"/>
    <col min="4617" max="4617" width="8.77734375" style="84" customWidth="1"/>
    <col min="4618" max="4618" width="8.21875" style="84" customWidth="1"/>
    <col min="4619" max="4619" width="8.44140625" style="84" customWidth="1"/>
    <col min="4620" max="4620" width="7.5546875" style="84" customWidth="1"/>
    <col min="4621" max="4621" width="5.88671875" style="84" customWidth="1"/>
    <col min="4622" max="4622" width="7.33203125" style="84" customWidth="1"/>
    <col min="4623" max="4623" width="8.44140625" style="84" customWidth="1"/>
    <col min="4624" max="4624" width="8.88671875" style="84" customWidth="1"/>
    <col min="4625" max="4864" width="8" style="84"/>
    <col min="4865" max="4865" width="6.6640625" style="84" customWidth="1"/>
    <col min="4866" max="4866" width="6" style="84" customWidth="1"/>
    <col min="4867" max="4867" width="5.6640625" style="84" customWidth="1"/>
    <col min="4868" max="4868" width="27.109375" style="84" customWidth="1"/>
    <col min="4869" max="4871" width="9.21875" style="84" customWidth="1"/>
    <col min="4872" max="4872" width="8.109375" style="84" customWidth="1"/>
    <col min="4873" max="4873" width="8.77734375" style="84" customWidth="1"/>
    <col min="4874" max="4874" width="8.21875" style="84" customWidth="1"/>
    <col min="4875" max="4875" width="8.44140625" style="84" customWidth="1"/>
    <col min="4876" max="4876" width="7.5546875" style="84" customWidth="1"/>
    <col min="4877" max="4877" width="5.88671875" style="84" customWidth="1"/>
    <col min="4878" max="4878" width="7.33203125" style="84" customWidth="1"/>
    <col min="4879" max="4879" width="8.44140625" style="84" customWidth="1"/>
    <col min="4880" max="4880" width="8.88671875" style="84" customWidth="1"/>
    <col min="4881" max="5120" width="8" style="84"/>
    <col min="5121" max="5121" width="6.6640625" style="84" customWidth="1"/>
    <col min="5122" max="5122" width="6" style="84" customWidth="1"/>
    <col min="5123" max="5123" width="5.6640625" style="84" customWidth="1"/>
    <col min="5124" max="5124" width="27.109375" style="84" customWidth="1"/>
    <col min="5125" max="5127" width="9.21875" style="84" customWidth="1"/>
    <col min="5128" max="5128" width="8.109375" style="84" customWidth="1"/>
    <col min="5129" max="5129" width="8.77734375" style="84" customWidth="1"/>
    <col min="5130" max="5130" width="8.21875" style="84" customWidth="1"/>
    <col min="5131" max="5131" width="8.44140625" style="84" customWidth="1"/>
    <col min="5132" max="5132" width="7.5546875" style="84" customWidth="1"/>
    <col min="5133" max="5133" width="5.88671875" style="84" customWidth="1"/>
    <col min="5134" max="5134" width="7.33203125" style="84" customWidth="1"/>
    <col min="5135" max="5135" width="8.44140625" style="84" customWidth="1"/>
    <col min="5136" max="5136" width="8.88671875" style="84" customWidth="1"/>
    <col min="5137" max="5376" width="8" style="84"/>
    <col min="5377" max="5377" width="6.6640625" style="84" customWidth="1"/>
    <col min="5378" max="5378" width="6" style="84" customWidth="1"/>
    <col min="5379" max="5379" width="5.6640625" style="84" customWidth="1"/>
    <col min="5380" max="5380" width="27.109375" style="84" customWidth="1"/>
    <col min="5381" max="5383" width="9.21875" style="84" customWidth="1"/>
    <col min="5384" max="5384" width="8.109375" style="84" customWidth="1"/>
    <col min="5385" max="5385" width="8.77734375" style="84" customWidth="1"/>
    <col min="5386" max="5386" width="8.21875" style="84" customWidth="1"/>
    <col min="5387" max="5387" width="8.44140625" style="84" customWidth="1"/>
    <col min="5388" max="5388" width="7.5546875" style="84" customWidth="1"/>
    <col min="5389" max="5389" width="5.88671875" style="84" customWidth="1"/>
    <col min="5390" max="5390" width="7.33203125" style="84" customWidth="1"/>
    <col min="5391" max="5391" width="8.44140625" style="84" customWidth="1"/>
    <col min="5392" max="5392" width="8.88671875" style="84" customWidth="1"/>
    <col min="5393" max="5632" width="8" style="84"/>
    <col min="5633" max="5633" width="6.6640625" style="84" customWidth="1"/>
    <col min="5634" max="5634" width="6" style="84" customWidth="1"/>
    <col min="5635" max="5635" width="5.6640625" style="84" customWidth="1"/>
    <col min="5636" max="5636" width="27.109375" style="84" customWidth="1"/>
    <col min="5637" max="5639" width="9.21875" style="84" customWidth="1"/>
    <col min="5640" max="5640" width="8.109375" style="84" customWidth="1"/>
    <col min="5641" max="5641" width="8.77734375" style="84" customWidth="1"/>
    <col min="5642" max="5642" width="8.21875" style="84" customWidth="1"/>
    <col min="5643" max="5643" width="8.44140625" style="84" customWidth="1"/>
    <col min="5644" max="5644" width="7.5546875" style="84" customWidth="1"/>
    <col min="5645" max="5645" width="5.88671875" style="84" customWidth="1"/>
    <col min="5646" max="5646" width="7.33203125" style="84" customWidth="1"/>
    <col min="5647" max="5647" width="8.44140625" style="84" customWidth="1"/>
    <col min="5648" max="5648" width="8.88671875" style="84" customWidth="1"/>
    <col min="5649" max="5888" width="8" style="84"/>
    <col min="5889" max="5889" width="6.6640625" style="84" customWidth="1"/>
    <col min="5890" max="5890" width="6" style="84" customWidth="1"/>
    <col min="5891" max="5891" width="5.6640625" style="84" customWidth="1"/>
    <col min="5892" max="5892" width="27.109375" style="84" customWidth="1"/>
    <col min="5893" max="5895" width="9.21875" style="84" customWidth="1"/>
    <col min="5896" max="5896" width="8.109375" style="84" customWidth="1"/>
    <col min="5897" max="5897" width="8.77734375" style="84" customWidth="1"/>
    <col min="5898" max="5898" width="8.21875" style="84" customWidth="1"/>
    <col min="5899" max="5899" width="8.44140625" style="84" customWidth="1"/>
    <col min="5900" max="5900" width="7.5546875" style="84" customWidth="1"/>
    <col min="5901" max="5901" width="5.88671875" style="84" customWidth="1"/>
    <col min="5902" max="5902" width="7.33203125" style="84" customWidth="1"/>
    <col min="5903" max="5903" width="8.44140625" style="84" customWidth="1"/>
    <col min="5904" max="5904" width="8.88671875" style="84" customWidth="1"/>
    <col min="5905" max="6144" width="8" style="84"/>
    <col min="6145" max="6145" width="6.6640625" style="84" customWidth="1"/>
    <col min="6146" max="6146" width="6" style="84" customWidth="1"/>
    <col min="6147" max="6147" width="5.6640625" style="84" customWidth="1"/>
    <col min="6148" max="6148" width="27.109375" style="84" customWidth="1"/>
    <col min="6149" max="6151" width="9.21875" style="84" customWidth="1"/>
    <col min="6152" max="6152" width="8.109375" style="84" customWidth="1"/>
    <col min="6153" max="6153" width="8.77734375" style="84" customWidth="1"/>
    <col min="6154" max="6154" width="8.21875" style="84" customWidth="1"/>
    <col min="6155" max="6155" width="8.44140625" style="84" customWidth="1"/>
    <col min="6156" max="6156" width="7.5546875" style="84" customWidth="1"/>
    <col min="6157" max="6157" width="5.88671875" style="84" customWidth="1"/>
    <col min="6158" max="6158" width="7.33203125" style="84" customWidth="1"/>
    <col min="6159" max="6159" width="8.44140625" style="84" customWidth="1"/>
    <col min="6160" max="6160" width="8.88671875" style="84" customWidth="1"/>
    <col min="6161" max="6400" width="8" style="84"/>
    <col min="6401" max="6401" width="6.6640625" style="84" customWidth="1"/>
    <col min="6402" max="6402" width="6" style="84" customWidth="1"/>
    <col min="6403" max="6403" width="5.6640625" style="84" customWidth="1"/>
    <col min="6404" max="6404" width="27.109375" style="84" customWidth="1"/>
    <col min="6405" max="6407" width="9.21875" style="84" customWidth="1"/>
    <col min="6408" max="6408" width="8.109375" style="84" customWidth="1"/>
    <col min="6409" max="6409" width="8.77734375" style="84" customWidth="1"/>
    <col min="6410" max="6410" width="8.21875" style="84" customWidth="1"/>
    <col min="6411" max="6411" width="8.44140625" style="84" customWidth="1"/>
    <col min="6412" max="6412" width="7.5546875" style="84" customWidth="1"/>
    <col min="6413" max="6413" width="5.88671875" style="84" customWidth="1"/>
    <col min="6414" max="6414" width="7.33203125" style="84" customWidth="1"/>
    <col min="6415" max="6415" width="8.44140625" style="84" customWidth="1"/>
    <col min="6416" max="6416" width="8.88671875" style="84" customWidth="1"/>
    <col min="6417" max="6656" width="8" style="84"/>
    <col min="6657" max="6657" width="6.6640625" style="84" customWidth="1"/>
    <col min="6658" max="6658" width="6" style="84" customWidth="1"/>
    <col min="6659" max="6659" width="5.6640625" style="84" customWidth="1"/>
    <col min="6660" max="6660" width="27.109375" style="84" customWidth="1"/>
    <col min="6661" max="6663" width="9.21875" style="84" customWidth="1"/>
    <col min="6664" max="6664" width="8.109375" style="84" customWidth="1"/>
    <col min="6665" max="6665" width="8.77734375" style="84" customWidth="1"/>
    <col min="6666" max="6666" width="8.21875" style="84" customWidth="1"/>
    <col min="6667" max="6667" width="8.44140625" style="84" customWidth="1"/>
    <col min="6668" max="6668" width="7.5546875" style="84" customWidth="1"/>
    <col min="6669" max="6669" width="5.88671875" style="84" customWidth="1"/>
    <col min="6670" max="6670" width="7.33203125" style="84" customWidth="1"/>
    <col min="6671" max="6671" width="8.44140625" style="84" customWidth="1"/>
    <col min="6672" max="6672" width="8.88671875" style="84" customWidth="1"/>
    <col min="6673" max="6912" width="8" style="84"/>
    <col min="6913" max="6913" width="6.6640625" style="84" customWidth="1"/>
    <col min="6914" max="6914" width="6" style="84" customWidth="1"/>
    <col min="6915" max="6915" width="5.6640625" style="84" customWidth="1"/>
    <col min="6916" max="6916" width="27.109375" style="84" customWidth="1"/>
    <col min="6917" max="6919" width="9.21875" style="84" customWidth="1"/>
    <col min="6920" max="6920" width="8.109375" style="84" customWidth="1"/>
    <col min="6921" max="6921" width="8.77734375" style="84" customWidth="1"/>
    <col min="6922" max="6922" width="8.21875" style="84" customWidth="1"/>
    <col min="6923" max="6923" width="8.44140625" style="84" customWidth="1"/>
    <col min="6924" max="6924" width="7.5546875" style="84" customWidth="1"/>
    <col min="6925" max="6925" width="5.88671875" style="84" customWidth="1"/>
    <col min="6926" max="6926" width="7.33203125" style="84" customWidth="1"/>
    <col min="6927" max="6927" width="8.44140625" style="84" customWidth="1"/>
    <col min="6928" max="6928" width="8.88671875" style="84" customWidth="1"/>
    <col min="6929" max="7168" width="8" style="84"/>
    <col min="7169" max="7169" width="6.6640625" style="84" customWidth="1"/>
    <col min="7170" max="7170" width="6" style="84" customWidth="1"/>
    <col min="7171" max="7171" width="5.6640625" style="84" customWidth="1"/>
    <col min="7172" max="7172" width="27.109375" style="84" customWidth="1"/>
    <col min="7173" max="7175" width="9.21875" style="84" customWidth="1"/>
    <col min="7176" max="7176" width="8.109375" style="84" customWidth="1"/>
    <col min="7177" max="7177" width="8.77734375" style="84" customWidth="1"/>
    <col min="7178" max="7178" width="8.21875" style="84" customWidth="1"/>
    <col min="7179" max="7179" width="8.44140625" style="84" customWidth="1"/>
    <col min="7180" max="7180" width="7.5546875" style="84" customWidth="1"/>
    <col min="7181" max="7181" width="5.88671875" style="84" customWidth="1"/>
    <col min="7182" max="7182" width="7.33203125" style="84" customWidth="1"/>
    <col min="7183" max="7183" width="8.44140625" style="84" customWidth="1"/>
    <col min="7184" max="7184" width="8.88671875" style="84" customWidth="1"/>
    <col min="7185" max="7424" width="8" style="84"/>
    <col min="7425" max="7425" width="6.6640625" style="84" customWidth="1"/>
    <col min="7426" max="7426" width="6" style="84" customWidth="1"/>
    <col min="7427" max="7427" width="5.6640625" style="84" customWidth="1"/>
    <col min="7428" max="7428" width="27.109375" style="84" customWidth="1"/>
    <col min="7429" max="7431" width="9.21875" style="84" customWidth="1"/>
    <col min="7432" max="7432" width="8.109375" style="84" customWidth="1"/>
    <col min="7433" max="7433" width="8.77734375" style="84" customWidth="1"/>
    <col min="7434" max="7434" width="8.21875" style="84" customWidth="1"/>
    <col min="7435" max="7435" width="8.44140625" style="84" customWidth="1"/>
    <col min="7436" max="7436" width="7.5546875" style="84" customWidth="1"/>
    <col min="7437" max="7437" width="5.88671875" style="84" customWidth="1"/>
    <col min="7438" max="7438" width="7.33203125" style="84" customWidth="1"/>
    <col min="7439" max="7439" width="8.44140625" style="84" customWidth="1"/>
    <col min="7440" max="7440" width="8.88671875" style="84" customWidth="1"/>
    <col min="7441" max="7680" width="8" style="84"/>
    <col min="7681" max="7681" width="6.6640625" style="84" customWidth="1"/>
    <col min="7682" max="7682" width="6" style="84" customWidth="1"/>
    <col min="7683" max="7683" width="5.6640625" style="84" customWidth="1"/>
    <col min="7684" max="7684" width="27.109375" style="84" customWidth="1"/>
    <col min="7685" max="7687" width="9.21875" style="84" customWidth="1"/>
    <col min="7688" max="7688" width="8.109375" style="84" customWidth="1"/>
    <col min="7689" max="7689" width="8.77734375" style="84" customWidth="1"/>
    <col min="7690" max="7690" width="8.21875" style="84" customWidth="1"/>
    <col min="7691" max="7691" width="8.44140625" style="84" customWidth="1"/>
    <col min="7692" max="7692" width="7.5546875" style="84" customWidth="1"/>
    <col min="7693" max="7693" width="5.88671875" style="84" customWidth="1"/>
    <col min="7694" max="7694" width="7.33203125" style="84" customWidth="1"/>
    <col min="7695" max="7695" width="8.44140625" style="84" customWidth="1"/>
    <col min="7696" max="7696" width="8.88671875" style="84" customWidth="1"/>
    <col min="7697" max="7936" width="8" style="84"/>
    <col min="7937" max="7937" width="6.6640625" style="84" customWidth="1"/>
    <col min="7938" max="7938" width="6" style="84" customWidth="1"/>
    <col min="7939" max="7939" width="5.6640625" style="84" customWidth="1"/>
    <col min="7940" max="7940" width="27.109375" style="84" customWidth="1"/>
    <col min="7941" max="7943" width="9.21875" style="84" customWidth="1"/>
    <col min="7944" max="7944" width="8.109375" style="84" customWidth="1"/>
    <col min="7945" max="7945" width="8.77734375" style="84" customWidth="1"/>
    <col min="7946" max="7946" width="8.21875" style="84" customWidth="1"/>
    <col min="7947" max="7947" width="8.44140625" style="84" customWidth="1"/>
    <col min="7948" max="7948" width="7.5546875" style="84" customWidth="1"/>
    <col min="7949" max="7949" width="5.88671875" style="84" customWidth="1"/>
    <col min="7950" max="7950" width="7.33203125" style="84" customWidth="1"/>
    <col min="7951" max="7951" width="8.44140625" style="84" customWidth="1"/>
    <col min="7952" max="7952" width="8.88671875" style="84" customWidth="1"/>
    <col min="7953" max="8192" width="8" style="84"/>
    <col min="8193" max="8193" width="6.6640625" style="84" customWidth="1"/>
    <col min="8194" max="8194" width="6" style="84" customWidth="1"/>
    <col min="8195" max="8195" width="5.6640625" style="84" customWidth="1"/>
    <col min="8196" max="8196" width="27.109375" style="84" customWidth="1"/>
    <col min="8197" max="8199" width="9.21875" style="84" customWidth="1"/>
    <col min="8200" max="8200" width="8.109375" style="84" customWidth="1"/>
    <col min="8201" max="8201" width="8.77734375" style="84" customWidth="1"/>
    <col min="8202" max="8202" width="8.21875" style="84" customWidth="1"/>
    <col min="8203" max="8203" width="8.44140625" style="84" customWidth="1"/>
    <col min="8204" max="8204" width="7.5546875" style="84" customWidth="1"/>
    <col min="8205" max="8205" width="5.88671875" style="84" customWidth="1"/>
    <col min="8206" max="8206" width="7.33203125" style="84" customWidth="1"/>
    <col min="8207" max="8207" width="8.44140625" style="84" customWidth="1"/>
    <col min="8208" max="8208" width="8.88671875" style="84" customWidth="1"/>
    <col min="8209" max="8448" width="8" style="84"/>
    <col min="8449" max="8449" width="6.6640625" style="84" customWidth="1"/>
    <col min="8450" max="8450" width="6" style="84" customWidth="1"/>
    <col min="8451" max="8451" width="5.6640625" style="84" customWidth="1"/>
    <col min="8452" max="8452" width="27.109375" style="84" customWidth="1"/>
    <col min="8453" max="8455" width="9.21875" style="84" customWidth="1"/>
    <col min="8456" max="8456" width="8.109375" style="84" customWidth="1"/>
    <col min="8457" max="8457" width="8.77734375" style="84" customWidth="1"/>
    <col min="8458" max="8458" width="8.21875" style="84" customWidth="1"/>
    <col min="8459" max="8459" width="8.44140625" style="84" customWidth="1"/>
    <col min="8460" max="8460" width="7.5546875" style="84" customWidth="1"/>
    <col min="8461" max="8461" width="5.88671875" style="84" customWidth="1"/>
    <col min="8462" max="8462" width="7.33203125" style="84" customWidth="1"/>
    <col min="8463" max="8463" width="8.44140625" style="84" customWidth="1"/>
    <col min="8464" max="8464" width="8.88671875" style="84" customWidth="1"/>
    <col min="8465" max="8704" width="8" style="84"/>
    <col min="8705" max="8705" width="6.6640625" style="84" customWidth="1"/>
    <col min="8706" max="8706" width="6" style="84" customWidth="1"/>
    <col min="8707" max="8707" width="5.6640625" style="84" customWidth="1"/>
    <col min="8708" max="8708" width="27.109375" style="84" customWidth="1"/>
    <col min="8709" max="8711" width="9.21875" style="84" customWidth="1"/>
    <col min="8712" max="8712" width="8.109375" style="84" customWidth="1"/>
    <col min="8713" max="8713" width="8.77734375" style="84" customWidth="1"/>
    <col min="8714" max="8714" width="8.21875" style="84" customWidth="1"/>
    <col min="8715" max="8715" width="8.44140625" style="84" customWidth="1"/>
    <col min="8716" max="8716" width="7.5546875" style="84" customWidth="1"/>
    <col min="8717" max="8717" width="5.88671875" style="84" customWidth="1"/>
    <col min="8718" max="8718" width="7.33203125" style="84" customWidth="1"/>
    <col min="8719" max="8719" width="8.44140625" style="84" customWidth="1"/>
    <col min="8720" max="8720" width="8.88671875" style="84" customWidth="1"/>
    <col min="8721" max="8960" width="8" style="84"/>
    <col min="8961" max="8961" width="6.6640625" style="84" customWidth="1"/>
    <col min="8962" max="8962" width="6" style="84" customWidth="1"/>
    <col min="8963" max="8963" width="5.6640625" style="84" customWidth="1"/>
    <col min="8964" max="8964" width="27.109375" style="84" customWidth="1"/>
    <col min="8965" max="8967" width="9.21875" style="84" customWidth="1"/>
    <col min="8968" max="8968" width="8.109375" style="84" customWidth="1"/>
    <col min="8969" max="8969" width="8.77734375" style="84" customWidth="1"/>
    <col min="8970" max="8970" width="8.21875" style="84" customWidth="1"/>
    <col min="8971" max="8971" width="8.44140625" style="84" customWidth="1"/>
    <col min="8972" max="8972" width="7.5546875" style="84" customWidth="1"/>
    <col min="8973" max="8973" width="5.88671875" style="84" customWidth="1"/>
    <col min="8974" max="8974" width="7.33203125" style="84" customWidth="1"/>
    <col min="8975" max="8975" width="8.44140625" style="84" customWidth="1"/>
    <col min="8976" max="8976" width="8.88671875" style="84" customWidth="1"/>
    <col min="8977" max="9216" width="8" style="84"/>
    <col min="9217" max="9217" width="6.6640625" style="84" customWidth="1"/>
    <col min="9218" max="9218" width="6" style="84" customWidth="1"/>
    <col min="9219" max="9219" width="5.6640625" style="84" customWidth="1"/>
    <col min="9220" max="9220" width="27.109375" style="84" customWidth="1"/>
    <col min="9221" max="9223" width="9.21875" style="84" customWidth="1"/>
    <col min="9224" max="9224" width="8.109375" style="84" customWidth="1"/>
    <col min="9225" max="9225" width="8.77734375" style="84" customWidth="1"/>
    <col min="9226" max="9226" width="8.21875" style="84" customWidth="1"/>
    <col min="9227" max="9227" width="8.44140625" style="84" customWidth="1"/>
    <col min="9228" max="9228" width="7.5546875" style="84" customWidth="1"/>
    <col min="9229" max="9229" width="5.88671875" style="84" customWidth="1"/>
    <col min="9230" max="9230" width="7.33203125" style="84" customWidth="1"/>
    <col min="9231" max="9231" width="8.44140625" style="84" customWidth="1"/>
    <col min="9232" max="9232" width="8.88671875" style="84" customWidth="1"/>
    <col min="9233" max="9472" width="8" style="84"/>
    <col min="9473" max="9473" width="6.6640625" style="84" customWidth="1"/>
    <col min="9474" max="9474" width="6" style="84" customWidth="1"/>
    <col min="9475" max="9475" width="5.6640625" style="84" customWidth="1"/>
    <col min="9476" max="9476" width="27.109375" style="84" customWidth="1"/>
    <col min="9477" max="9479" width="9.21875" style="84" customWidth="1"/>
    <col min="9480" max="9480" width="8.109375" style="84" customWidth="1"/>
    <col min="9481" max="9481" width="8.77734375" style="84" customWidth="1"/>
    <col min="9482" max="9482" width="8.21875" style="84" customWidth="1"/>
    <col min="9483" max="9483" width="8.44140625" style="84" customWidth="1"/>
    <col min="9484" max="9484" width="7.5546875" style="84" customWidth="1"/>
    <col min="9485" max="9485" width="5.88671875" style="84" customWidth="1"/>
    <col min="9486" max="9486" width="7.33203125" style="84" customWidth="1"/>
    <col min="9487" max="9487" width="8.44140625" style="84" customWidth="1"/>
    <col min="9488" max="9488" width="8.88671875" style="84" customWidth="1"/>
    <col min="9489" max="9728" width="8" style="84"/>
    <col min="9729" max="9729" width="6.6640625" style="84" customWidth="1"/>
    <col min="9730" max="9730" width="6" style="84" customWidth="1"/>
    <col min="9731" max="9731" width="5.6640625" style="84" customWidth="1"/>
    <col min="9732" max="9732" width="27.109375" style="84" customWidth="1"/>
    <col min="9733" max="9735" width="9.21875" style="84" customWidth="1"/>
    <col min="9736" max="9736" width="8.109375" style="84" customWidth="1"/>
    <col min="9737" max="9737" width="8.77734375" style="84" customWidth="1"/>
    <col min="9738" max="9738" width="8.21875" style="84" customWidth="1"/>
    <col min="9739" max="9739" width="8.44140625" style="84" customWidth="1"/>
    <col min="9740" max="9740" width="7.5546875" style="84" customWidth="1"/>
    <col min="9741" max="9741" width="5.88671875" style="84" customWidth="1"/>
    <col min="9742" max="9742" width="7.33203125" style="84" customWidth="1"/>
    <col min="9743" max="9743" width="8.44140625" style="84" customWidth="1"/>
    <col min="9744" max="9744" width="8.88671875" style="84" customWidth="1"/>
    <col min="9745" max="9984" width="8" style="84"/>
    <col min="9985" max="9985" width="6.6640625" style="84" customWidth="1"/>
    <col min="9986" max="9986" width="6" style="84" customWidth="1"/>
    <col min="9987" max="9987" width="5.6640625" style="84" customWidth="1"/>
    <col min="9988" max="9988" width="27.109375" style="84" customWidth="1"/>
    <col min="9989" max="9991" width="9.21875" style="84" customWidth="1"/>
    <col min="9992" max="9992" width="8.109375" style="84" customWidth="1"/>
    <col min="9993" max="9993" width="8.77734375" style="84" customWidth="1"/>
    <col min="9994" max="9994" width="8.21875" style="84" customWidth="1"/>
    <col min="9995" max="9995" width="8.44140625" style="84" customWidth="1"/>
    <col min="9996" max="9996" width="7.5546875" style="84" customWidth="1"/>
    <col min="9997" max="9997" width="5.88671875" style="84" customWidth="1"/>
    <col min="9998" max="9998" width="7.33203125" style="84" customWidth="1"/>
    <col min="9999" max="9999" width="8.44140625" style="84" customWidth="1"/>
    <col min="10000" max="10000" width="8.88671875" style="84" customWidth="1"/>
    <col min="10001" max="10240" width="8" style="84"/>
    <col min="10241" max="10241" width="6.6640625" style="84" customWidth="1"/>
    <col min="10242" max="10242" width="6" style="84" customWidth="1"/>
    <col min="10243" max="10243" width="5.6640625" style="84" customWidth="1"/>
    <col min="10244" max="10244" width="27.109375" style="84" customWidth="1"/>
    <col min="10245" max="10247" width="9.21875" style="84" customWidth="1"/>
    <col min="10248" max="10248" width="8.109375" style="84" customWidth="1"/>
    <col min="10249" max="10249" width="8.77734375" style="84" customWidth="1"/>
    <col min="10250" max="10250" width="8.21875" style="84" customWidth="1"/>
    <col min="10251" max="10251" width="8.44140625" style="84" customWidth="1"/>
    <col min="10252" max="10252" width="7.5546875" style="84" customWidth="1"/>
    <col min="10253" max="10253" width="5.88671875" style="84" customWidth="1"/>
    <col min="10254" max="10254" width="7.33203125" style="84" customWidth="1"/>
    <col min="10255" max="10255" width="8.44140625" style="84" customWidth="1"/>
    <col min="10256" max="10256" width="8.88671875" style="84" customWidth="1"/>
    <col min="10257" max="10496" width="8" style="84"/>
    <col min="10497" max="10497" width="6.6640625" style="84" customWidth="1"/>
    <col min="10498" max="10498" width="6" style="84" customWidth="1"/>
    <col min="10499" max="10499" width="5.6640625" style="84" customWidth="1"/>
    <col min="10500" max="10500" width="27.109375" style="84" customWidth="1"/>
    <col min="10501" max="10503" width="9.21875" style="84" customWidth="1"/>
    <col min="10504" max="10504" width="8.109375" style="84" customWidth="1"/>
    <col min="10505" max="10505" width="8.77734375" style="84" customWidth="1"/>
    <col min="10506" max="10506" width="8.21875" style="84" customWidth="1"/>
    <col min="10507" max="10507" width="8.44140625" style="84" customWidth="1"/>
    <col min="10508" max="10508" width="7.5546875" style="84" customWidth="1"/>
    <col min="10509" max="10509" width="5.88671875" style="84" customWidth="1"/>
    <col min="10510" max="10510" width="7.33203125" style="84" customWidth="1"/>
    <col min="10511" max="10511" width="8.44140625" style="84" customWidth="1"/>
    <col min="10512" max="10512" width="8.88671875" style="84" customWidth="1"/>
    <col min="10513" max="10752" width="8" style="84"/>
    <col min="10753" max="10753" width="6.6640625" style="84" customWidth="1"/>
    <col min="10754" max="10754" width="6" style="84" customWidth="1"/>
    <col min="10755" max="10755" width="5.6640625" style="84" customWidth="1"/>
    <col min="10756" max="10756" width="27.109375" style="84" customWidth="1"/>
    <col min="10757" max="10759" width="9.21875" style="84" customWidth="1"/>
    <col min="10760" max="10760" width="8.109375" style="84" customWidth="1"/>
    <col min="10761" max="10761" width="8.77734375" style="84" customWidth="1"/>
    <col min="10762" max="10762" width="8.21875" style="84" customWidth="1"/>
    <col min="10763" max="10763" width="8.44140625" style="84" customWidth="1"/>
    <col min="10764" max="10764" width="7.5546875" style="84" customWidth="1"/>
    <col min="10765" max="10765" width="5.88671875" style="84" customWidth="1"/>
    <col min="10766" max="10766" width="7.33203125" style="84" customWidth="1"/>
    <col min="10767" max="10767" width="8.44140625" style="84" customWidth="1"/>
    <col min="10768" max="10768" width="8.88671875" style="84" customWidth="1"/>
    <col min="10769" max="11008" width="8" style="84"/>
    <col min="11009" max="11009" width="6.6640625" style="84" customWidth="1"/>
    <col min="11010" max="11010" width="6" style="84" customWidth="1"/>
    <col min="11011" max="11011" width="5.6640625" style="84" customWidth="1"/>
    <col min="11012" max="11012" width="27.109375" style="84" customWidth="1"/>
    <col min="11013" max="11015" width="9.21875" style="84" customWidth="1"/>
    <col min="11016" max="11016" width="8.109375" style="84" customWidth="1"/>
    <col min="11017" max="11017" width="8.77734375" style="84" customWidth="1"/>
    <col min="11018" max="11018" width="8.21875" style="84" customWidth="1"/>
    <col min="11019" max="11019" width="8.44140625" style="84" customWidth="1"/>
    <col min="11020" max="11020" width="7.5546875" style="84" customWidth="1"/>
    <col min="11021" max="11021" width="5.88671875" style="84" customWidth="1"/>
    <col min="11022" max="11022" width="7.33203125" style="84" customWidth="1"/>
    <col min="11023" max="11023" width="8.44140625" style="84" customWidth="1"/>
    <col min="11024" max="11024" width="8.88671875" style="84" customWidth="1"/>
    <col min="11025" max="11264" width="8" style="84"/>
    <col min="11265" max="11265" width="6.6640625" style="84" customWidth="1"/>
    <col min="11266" max="11266" width="6" style="84" customWidth="1"/>
    <col min="11267" max="11267" width="5.6640625" style="84" customWidth="1"/>
    <col min="11268" max="11268" width="27.109375" style="84" customWidth="1"/>
    <col min="11269" max="11271" width="9.21875" style="84" customWidth="1"/>
    <col min="11272" max="11272" width="8.109375" style="84" customWidth="1"/>
    <col min="11273" max="11273" width="8.77734375" style="84" customWidth="1"/>
    <col min="11274" max="11274" width="8.21875" style="84" customWidth="1"/>
    <col min="11275" max="11275" width="8.44140625" style="84" customWidth="1"/>
    <col min="11276" max="11276" width="7.5546875" style="84" customWidth="1"/>
    <col min="11277" max="11277" width="5.88671875" style="84" customWidth="1"/>
    <col min="11278" max="11278" width="7.33203125" style="84" customWidth="1"/>
    <col min="11279" max="11279" width="8.44140625" style="84" customWidth="1"/>
    <col min="11280" max="11280" width="8.88671875" style="84" customWidth="1"/>
    <col min="11281" max="11520" width="8" style="84"/>
    <col min="11521" max="11521" width="6.6640625" style="84" customWidth="1"/>
    <col min="11522" max="11522" width="6" style="84" customWidth="1"/>
    <col min="11523" max="11523" width="5.6640625" style="84" customWidth="1"/>
    <col min="11524" max="11524" width="27.109375" style="84" customWidth="1"/>
    <col min="11525" max="11527" width="9.21875" style="84" customWidth="1"/>
    <col min="11528" max="11528" width="8.109375" style="84" customWidth="1"/>
    <col min="11529" max="11529" width="8.77734375" style="84" customWidth="1"/>
    <col min="11530" max="11530" width="8.21875" style="84" customWidth="1"/>
    <col min="11531" max="11531" width="8.44140625" style="84" customWidth="1"/>
    <col min="11532" max="11532" width="7.5546875" style="84" customWidth="1"/>
    <col min="11533" max="11533" width="5.88671875" style="84" customWidth="1"/>
    <col min="11534" max="11534" width="7.33203125" style="84" customWidth="1"/>
    <col min="11535" max="11535" width="8.44140625" style="84" customWidth="1"/>
    <col min="11536" max="11536" width="8.88671875" style="84" customWidth="1"/>
    <col min="11537" max="11776" width="8" style="84"/>
    <col min="11777" max="11777" width="6.6640625" style="84" customWidth="1"/>
    <col min="11778" max="11778" width="6" style="84" customWidth="1"/>
    <col min="11779" max="11779" width="5.6640625" style="84" customWidth="1"/>
    <col min="11780" max="11780" width="27.109375" style="84" customWidth="1"/>
    <col min="11781" max="11783" width="9.21875" style="84" customWidth="1"/>
    <col min="11784" max="11784" width="8.109375" style="84" customWidth="1"/>
    <col min="11785" max="11785" width="8.77734375" style="84" customWidth="1"/>
    <col min="11786" max="11786" width="8.21875" style="84" customWidth="1"/>
    <col min="11787" max="11787" width="8.44140625" style="84" customWidth="1"/>
    <col min="11788" max="11788" width="7.5546875" style="84" customWidth="1"/>
    <col min="11789" max="11789" width="5.88671875" style="84" customWidth="1"/>
    <col min="11790" max="11790" width="7.33203125" style="84" customWidth="1"/>
    <col min="11791" max="11791" width="8.44140625" style="84" customWidth="1"/>
    <col min="11792" max="11792" width="8.88671875" style="84" customWidth="1"/>
    <col min="11793" max="12032" width="8" style="84"/>
    <col min="12033" max="12033" width="6.6640625" style="84" customWidth="1"/>
    <col min="12034" max="12034" width="6" style="84" customWidth="1"/>
    <col min="12035" max="12035" width="5.6640625" style="84" customWidth="1"/>
    <col min="12036" max="12036" width="27.109375" style="84" customWidth="1"/>
    <col min="12037" max="12039" width="9.21875" style="84" customWidth="1"/>
    <col min="12040" max="12040" width="8.109375" style="84" customWidth="1"/>
    <col min="12041" max="12041" width="8.77734375" style="84" customWidth="1"/>
    <col min="12042" max="12042" width="8.21875" style="84" customWidth="1"/>
    <col min="12043" max="12043" width="8.44140625" style="84" customWidth="1"/>
    <col min="12044" max="12044" width="7.5546875" style="84" customWidth="1"/>
    <col min="12045" max="12045" width="5.88671875" style="84" customWidth="1"/>
    <col min="12046" max="12046" width="7.33203125" style="84" customWidth="1"/>
    <col min="12047" max="12047" width="8.44140625" style="84" customWidth="1"/>
    <col min="12048" max="12048" width="8.88671875" style="84" customWidth="1"/>
    <col min="12049" max="12288" width="8" style="84"/>
    <col min="12289" max="12289" width="6.6640625" style="84" customWidth="1"/>
    <col min="12290" max="12290" width="6" style="84" customWidth="1"/>
    <col min="12291" max="12291" width="5.6640625" style="84" customWidth="1"/>
    <col min="12292" max="12292" width="27.109375" style="84" customWidth="1"/>
    <col min="12293" max="12295" width="9.21875" style="84" customWidth="1"/>
    <col min="12296" max="12296" width="8.109375" style="84" customWidth="1"/>
    <col min="12297" max="12297" width="8.77734375" style="84" customWidth="1"/>
    <col min="12298" max="12298" width="8.21875" style="84" customWidth="1"/>
    <col min="12299" max="12299" width="8.44140625" style="84" customWidth="1"/>
    <col min="12300" max="12300" width="7.5546875" style="84" customWidth="1"/>
    <col min="12301" max="12301" width="5.88671875" style="84" customWidth="1"/>
    <col min="12302" max="12302" width="7.33203125" style="84" customWidth="1"/>
    <col min="12303" max="12303" width="8.44140625" style="84" customWidth="1"/>
    <col min="12304" max="12304" width="8.88671875" style="84" customWidth="1"/>
    <col min="12305" max="12544" width="8" style="84"/>
    <col min="12545" max="12545" width="6.6640625" style="84" customWidth="1"/>
    <col min="12546" max="12546" width="6" style="84" customWidth="1"/>
    <col min="12547" max="12547" width="5.6640625" style="84" customWidth="1"/>
    <col min="12548" max="12548" width="27.109375" style="84" customWidth="1"/>
    <col min="12549" max="12551" width="9.21875" style="84" customWidth="1"/>
    <col min="12552" max="12552" width="8.109375" style="84" customWidth="1"/>
    <col min="12553" max="12553" width="8.77734375" style="84" customWidth="1"/>
    <col min="12554" max="12554" width="8.21875" style="84" customWidth="1"/>
    <col min="12555" max="12555" width="8.44140625" style="84" customWidth="1"/>
    <col min="12556" max="12556" width="7.5546875" style="84" customWidth="1"/>
    <col min="12557" max="12557" width="5.88671875" style="84" customWidth="1"/>
    <col min="12558" max="12558" width="7.33203125" style="84" customWidth="1"/>
    <col min="12559" max="12559" width="8.44140625" style="84" customWidth="1"/>
    <col min="12560" max="12560" width="8.88671875" style="84" customWidth="1"/>
    <col min="12561" max="12800" width="8" style="84"/>
    <col min="12801" max="12801" width="6.6640625" style="84" customWidth="1"/>
    <col min="12802" max="12802" width="6" style="84" customWidth="1"/>
    <col min="12803" max="12803" width="5.6640625" style="84" customWidth="1"/>
    <col min="12804" max="12804" width="27.109375" style="84" customWidth="1"/>
    <col min="12805" max="12807" width="9.21875" style="84" customWidth="1"/>
    <col min="12808" max="12808" width="8.109375" style="84" customWidth="1"/>
    <col min="12809" max="12809" width="8.77734375" style="84" customWidth="1"/>
    <col min="12810" max="12810" width="8.21875" style="84" customWidth="1"/>
    <col min="12811" max="12811" width="8.44140625" style="84" customWidth="1"/>
    <col min="12812" max="12812" width="7.5546875" style="84" customWidth="1"/>
    <col min="12813" max="12813" width="5.88671875" style="84" customWidth="1"/>
    <col min="12814" max="12814" width="7.33203125" style="84" customWidth="1"/>
    <col min="12815" max="12815" width="8.44140625" style="84" customWidth="1"/>
    <col min="12816" max="12816" width="8.88671875" style="84" customWidth="1"/>
    <col min="12817" max="13056" width="8" style="84"/>
    <col min="13057" max="13057" width="6.6640625" style="84" customWidth="1"/>
    <col min="13058" max="13058" width="6" style="84" customWidth="1"/>
    <col min="13059" max="13059" width="5.6640625" style="84" customWidth="1"/>
    <col min="13060" max="13060" width="27.109375" style="84" customWidth="1"/>
    <col min="13061" max="13063" width="9.21875" style="84" customWidth="1"/>
    <col min="13064" max="13064" width="8.109375" style="84" customWidth="1"/>
    <col min="13065" max="13065" width="8.77734375" style="84" customWidth="1"/>
    <col min="13066" max="13066" width="8.21875" style="84" customWidth="1"/>
    <col min="13067" max="13067" width="8.44140625" style="84" customWidth="1"/>
    <col min="13068" max="13068" width="7.5546875" style="84" customWidth="1"/>
    <col min="13069" max="13069" width="5.88671875" style="84" customWidth="1"/>
    <col min="13070" max="13070" width="7.33203125" style="84" customWidth="1"/>
    <col min="13071" max="13071" width="8.44140625" style="84" customWidth="1"/>
    <col min="13072" max="13072" width="8.88671875" style="84" customWidth="1"/>
    <col min="13073" max="13312" width="8" style="84"/>
    <col min="13313" max="13313" width="6.6640625" style="84" customWidth="1"/>
    <col min="13314" max="13314" width="6" style="84" customWidth="1"/>
    <col min="13315" max="13315" width="5.6640625" style="84" customWidth="1"/>
    <col min="13316" max="13316" width="27.109375" style="84" customWidth="1"/>
    <col min="13317" max="13319" width="9.21875" style="84" customWidth="1"/>
    <col min="13320" max="13320" width="8.109375" style="84" customWidth="1"/>
    <col min="13321" max="13321" width="8.77734375" style="84" customWidth="1"/>
    <col min="13322" max="13322" width="8.21875" style="84" customWidth="1"/>
    <col min="13323" max="13323" width="8.44140625" style="84" customWidth="1"/>
    <col min="13324" max="13324" width="7.5546875" style="84" customWidth="1"/>
    <col min="13325" max="13325" width="5.88671875" style="84" customWidth="1"/>
    <col min="13326" max="13326" width="7.33203125" style="84" customWidth="1"/>
    <col min="13327" max="13327" width="8.44140625" style="84" customWidth="1"/>
    <col min="13328" max="13328" width="8.88671875" style="84" customWidth="1"/>
    <col min="13329" max="13568" width="8" style="84"/>
    <col min="13569" max="13569" width="6.6640625" style="84" customWidth="1"/>
    <col min="13570" max="13570" width="6" style="84" customWidth="1"/>
    <col min="13571" max="13571" width="5.6640625" style="84" customWidth="1"/>
    <col min="13572" max="13572" width="27.109375" style="84" customWidth="1"/>
    <col min="13573" max="13575" width="9.21875" style="84" customWidth="1"/>
    <col min="13576" max="13576" width="8.109375" style="84" customWidth="1"/>
    <col min="13577" max="13577" width="8.77734375" style="84" customWidth="1"/>
    <col min="13578" max="13578" width="8.21875" style="84" customWidth="1"/>
    <col min="13579" max="13579" width="8.44140625" style="84" customWidth="1"/>
    <col min="13580" max="13580" width="7.5546875" style="84" customWidth="1"/>
    <col min="13581" max="13581" width="5.88671875" style="84" customWidth="1"/>
    <col min="13582" max="13582" width="7.33203125" style="84" customWidth="1"/>
    <col min="13583" max="13583" width="8.44140625" style="84" customWidth="1"/>
    <col min="13584" max="13584" width="8.88671875" style="84" customWidth="1"/>
    <col min="13585" max="13824" width="8" style="84"/>
    <col min="13825" max="13825" width="6.6640625" style="84" customWidth="1"/>
    <col min="13826" max="13826" width="6" style="84" customWidth="1"/>
    <col min="13827" max="13827" width="5.6640625" style="84" customWidth="1"/>
    <col min="13828" max="13828" width="27.109375" style="84" customWidth="1"/>
    <col min="13829" max="13831" width="9.21875" style="84" customWidth="1"/>
    <col min="13832" max="13832" width="8.109375" style="84" customWidth="1"/>
    <col min="13833" max="13833" width="8.77734375" style="84" customWidth="1"/>
    <col min="13834" max="13834" width="8.21875" style="84" customWidth="1"/>
    <col min="13835" max="13835" width="8.44140625" style="84" customWidth="1"/>
    <col min="13836" max="13836" width="7.5546875" style="84" customWidth="1"/>
    <col min="13837" max="13837" width="5.88671875" style="84" customWidth="1"/>
    <col min="13838" max="13838" width="7.33203125" style="84" customWidth="1"/>
    <col min="13839" max="13839" width="8.44140625" style="84" customWidth="1"/>
    <col min="13840" max="13840" width="8.88671875" style="84" customWidth="1"/>
    <col min="13841" max="14080" width="8" style="84"/>
    <col min="14081" max="14081" width="6.6640625" style="84" customWidth="1"/>
    <col min="14082" max="14082" width="6" style="84" customWidth="1"/>
    <col min="14083" max="14083" width="5.6640625" style="84" customWidth="1"/>
    <col min="14084" max="14084" width="27.109375" style="84" customWidth="1"/>
    <col min="14085" max="14087" width="9.21875" style="84" customWidth="1"/>
    <col min="14088" max="14088" width="8.109375" style="84" customWidth="1"/>
    <col min="14089" max="14089" width="8.77734375" style="84" customWidth="1"/>
    <col min="14090" max="14090" width="8.21875" style="84" customWidth="1"/>
    <col min="14091" max="14091" width="8.44140625" style="84" customWidth="1"/>
    <col min="14092" max="14092" width="7.5546875" style="84" customWidth="1"/>
    <col min="14093" max="14093" width="5.88671875" style="84" customWidth="1"/>
    <col min="14094" max="14094" width="7.33203125" style="84" customWidth="1"/>
    <col min="14095" max="14095" width="8.44140625" style="84" customWidth="1"/>
    <col min="14096" max="14096" width="8.88671875" style="84" customWidth="1"/>
    <col min="14097" max="14336" width="8" style="84"/>
    <col min="14337" max="14337" width="6.6640625" style="84" customWidth="1"/>
    <col min="14338" max="14338" width="6" style="84" customWidth="1"/>
    <col min="14339" max="14339" width="5.6640625" style="84" customWidth="1"/>
    <col min="14340" max="14340" width="27.109375" style="84" customWidth="1"/>
    <col min="14341" max="14343" width="9.21875" style="84" customWidth="1"/>
    <col min="14344" max="14344" width="8.109375" style="84" customWidth="1"/>
    <col min="14345" max="14345" width="8.77734375" style="84" customWidth="1"/>
    <col min="14346" max="14346" width="8.21875" style="84" customWidth="1"/>
    <col min="14347" max="14347" width="8.44140625" style="84" customWidth="1"/>
    <col min="14348" max="14348" width="7.5546875" style="84" customWidth="1"/>
    <col min="14349" max="14349" width="5.88671875" style="84" customWidth="1"/>
    <col min="14350" max="14350" width="7.33203125" style="84" customWidth="1"/>
    <col min="14351" max="14351" width="8.44140625" style="84" customWidth="1"/>
    <col min="14352" max="14352" width="8.88671875" style="84" customWidth="1"/>
    <col min="14353" max="14592" width="8" style="84"/>
    <col min="14593" max="14593" width="6.6640625" style="84" customWidth="1"/>
    <col min="14594" max="14594" width="6" style="84" customWidth="1"/>
    <col min="14595" max="14595" width="5.6640625" style="84" customWidth="1"/>
    <col min="14596" max="14596" width="27.109375" style="84" customWidth="1"/>
    <col min="14597" max="14599" width="9.21875" style="84" customWidth="1"/>
    <col min="14600" max="14600" width="8.109375" style="84" customWidth="1"/>
    <col min="14601" max="14601" width="8.77734375" style="84" customWidth="1"/>
    <col min="14602" max="14602" width="8.21875" style="84" customWidth="1"/>
    <col min="14603" max="14603" width="8.44140625" style="84" customWidth="1"/>
    <col min="14604" max="14604" width="7.5546875" style="84" customWidth="1"/>
    <col min="14605" max="14605" width="5.88671875" style="84" customWidth="1"/>
    <col min="14606" max="14606" width="7.33203125" style="84" customWidth="1"/>
    <col min="14607" max="14607" width="8.44140625" style="84" customWidth="1"/>
    <col min="14608" max="14608" width="8.88671875" style="84" customWidth="1"/>
    <col min="14609" max="14848" width="8" style="84"/>
    <col min="14849" max="14849" width="6.6640625" style="84" customWidth="1"/>
    <col min="14850" max="14850" width="6" style="84" customWidth="1"/>
    <col min="14851" max="14851" width="5.6640625" style="84" customWidth="1"/>
    <col min="14852" max="14852" width="27.109375" style="84" customWidth="1"/>
    <col min="14853" max="14855" width="9.21875" style="84" customWidth="1"/>
    <col min="14856" max="14856" width="8.109375" style="84" customWidth="1"/>
    <col min="14857" max="14857" width="8.77734375" style="84" customWidth="1"/>
    <col min="14858" max="14858" width="8.21875" style="84" customWidth="1"/>
    <col min="14859" max="14859" width="8.44140625" style="84" customWidth="1"/>
    <col min="14860" max="14860" width="7.5546875" style="84" customWidth="1"/>
    <col min="14861" max="14861" width="5.88671875" style="84" customWidth="1"/>
    <col min="14862" max="14862" width="7.33203125" style="84" customWidth="1"/>
    <col min="14863" max="14863" width="8.44140625" style="84" customWidth="1"/>
    <col min="14864" max="14864" width="8.88671875" style="84" customWidth="1"/>
    <col min="14865" max="15104" width="8" style="84"/>
    <col min="15105" max="15105" width="6.6640625" style="84" customWidth="1"/>
    <col min="15106" max="15106" width="6" style="84" customWidth="1"/>
    <col min="15107" max="15107" width="5.6640625" style="84" customWidth="1"/>
    <col min="15108" max="15108" width="27.109375" style="84" customWidth="1"/>
    <col min="15109" max="15111" width="9.21875" style="84" customWidth="1"/>
    <col min="15112" max="15112" width="8.109375" style="84" customWidth="1"/>
    <col min="15113" max="15113" width="8.77734375" style="84" customWidth="1"/>
    <col min="15114" max="15114" width="8.21875" style="84" customWidth="1"/>
    <col min="15115" max="15115" width="8.44140625" style="84" customWidth="1"/>
    <col min="15116" max="15116" width="7.5546875" style="84" customWidth="1"/>
    <col min="15117" max="15117" width="5.88671875" style="84" customWidth="1"/>
    <col min="15118" max="15118" width="7.33203125" style="84" customWidth="1"/>
    <col min="15119" max="15119" width="8.44140625" style="84" customWidth="1"/>
    <col min="15120" max="15120" width="8.88671875" style="84" customWidth="1"/>
    <col min="15121" max="15360" width="8" style="84"/>
    <col min="15361" max="15361" width="6.6640625" style="84" customWidth="1"/>
    <col min="15362" max="15362" width="6" style="84" customWidth="1"/>
    <col min="15363" max="15363" width="5.6640625" style="84" customWidth="1"/>
    <col min="15364" max="15364" width="27.109375" style="84" customWidth="1"/>
    <col min="15365" max="15367" width="9.21875" style="84" customWidth="1"/>
    <col min="15368" max="15368" width="8.109375" style="84" customWidth="1"/>
    <col min="15369" max="15369" width="8.77734375" style="84" customWidth="1"/>
    <col min="15370" max="15370" width="8.21875" style="84" customWidth="1"/>
    <col min="15371" max="15371" width="8.44140625" style="84" customWidth="1"/>
    <col min="15372" max="15372" width="7.5546875" style="84" customWidth="1"/>
    <col min="15373" max="15373" width="5.88671875" style="84" customWidth="1"/>
    <col min="15374" max="15374" width="7.33203125" style="84" customWidth="1"/>
    <col min="15375" max="15375" width="8.44140625" style="84" customWidth="1"/>
    <col min="15376" max="15376" width="8.88671875" style="84" customWidth="1"/>
    <col min="15377" max="15616" width="8" style="84"/>
    <col min="15617" max="15617" width="6.6640625" style="84" customWidth="1"/>
    <col min="15618" max="15618" width="6" style="84" customWidth="1"/>
    <col min="15619" max="15619" width="5.6640625" style="84" customWidth="1"/>
    <col min="15620" max="15620" width="27.109375" style="84" customWidth="1"/>
    <col min="15621" max="15623" width="9.21875" style="84" customWidth="1"/>
    <col min="15624" max="15624" width="8.109375" style="84" customWidth="1"/>
    <col min="15625" max="15625" width="8.77734375" style="84" customWidth="1"/>
    <col min="15626" max="15626" width="8.21875" style="84" customWidth="1"/>
    <col min="15627" max="15627" width="8.44140625" style="84" customWidth="1"/>
    <col min="15628" max="15628" width="7.5546875" style="84" customWidth="1"/>
    <col min="15629" max="15629" width="5.88671875" style="84" customWidth="1"/>
    <col min="15630" max="15630" width="7.33203125" style="84" customWidth="1"/>
    <col min="15631" max="15631" width="8.44140625" style="84" customWidth="1"/>
    <col min="15632" max="15632" width="8.88671875" style="84" customWidth="1"/>
    <col min="15633" max="15872" width="8" style="84"/>
    <col min="15873" max="15873" width="6.6640625" style="84" customWidth="1"/>
    <col min="15874" max="15874" width="6" style="84" customWidth="1"/>
    <col min="15875" max="15875" width="5.6640625" style="84" customWidth="1"/>
    <col min="15876" max="15876" width="27.109375" style="84" customWidth="1"/>
    <col min="15877" max="15879" width="9.21875" style="84" customWidth="1"/>
    <col min="15880" max="15880" width="8.109375" style="84" customWidth="1"/>
    <col min="15881" max="15881" width="8.77734375" style="84" customWidth="1"/>
    <col min="15882" max="15882" width="8.21875" style="84" customWidth="1"/>
    <col min="15883" max="15883" width="8.44140625" style="84" customWidth="1"/>
    <col min="15884" max="15884" width="7.5546875" style="84" customWidth="1"/>
    <col min="15885" max="15885" width="5.88671875" style="84" customWidth="1"/>
    <col min="15886" max="15886" width="7.33203125" style="84" customWidth="1"/>
    <col min="15887" max="15887" width="8.44140625" style="84" customWidth="1"/>
    <col min="15888" max="15888" width="8.88671875" style="84" customWidth="1"/>
    <col min="15889" max="16128" width="8" style="84"/>
    <col min="16129" max="16129" width="6.6640625" style="84" customWidth="1"/>
    <col min="16130" max="16130" width="6" style="84" customWidth="1"/>
    <col min="16131" max="16131" width="5.6640625" style="84" customWidth="1"/>
    <col min="16132" max="16132" width="27.109375" style="84" customWidth="1"/>
    <col min="16133" max="16135" width="9.21875" style="84" customWidth="1"/>
    <col min="16136" max="16136" width="8.109375" style="84" customWidth="1"/>
    <col min="16137" max="16137" width="8.77734375" style="84" customWidth="1"/>
    <col min="16138" max="16138" width="8.21875" style="84" customWidth="1"/>
    <col min="16139" max="16139" width="8.44140625" style="84" customWidth="1"/>
    <col min="16140" max="16140" width="7.5546875" style="84" customWidth="1"/>
    <col min="16141" max="16141" width="5.88671875" style="84" customWidth="1"/>
    <col min="16142" max="16142" width="7.33203125" style="84" customWidth="1"/>
    <col min="16143" max="16143" width="8.44140625" style="84" customWidth="1"/>
    <col min="16144" max="16144" width="8.88671875" style="84" customWidth="1"/>
    <col min="16145" max="16384" width="8" style="84"/>
  </cols>
  <sheetData>
    <row r="1" spans="1:17">
      <c r="J1" s="85" t="s">
        <v>145</v>
      </c>
      <c r="L1" s="85"/>
      <c r="M1" s="85"/>
      <c r="N1" s="85"/>
    </row>
    <row r="2" spans="1:17">
      <c r="D2" s="86"/>
      <c r="J2" s="85" t="s">
        <v>1</v>
      </c>
      <c r="L2" s="85"/>
      <c r="M2" s="85"/>
      <c r="N2" s="85"/>
    </row>
    <row r="3" spans="1:17">
      <c r="J3" s="87" t="s">
        <v>2</v>
      </c>
      <c r="L3" s="88"/>
      <c r="M3" s="88"/>
      <c r="N3" s="88"/>
    </row>
    <row r="4" spans="1:17">
      <c r="J4" s="12"/>
      <c r="L4" s="12"/>
      <c r="M4" s="12"/>
      <c r="N4" s="12"/>
    </row>
    <row r="5" spans="1:17">
      <c r="A5" s="89"/>
      <c r="B5" s="89"/>
      <c r="C5" s="89"/>
      <c r="D5" s="89"/>
      <c r="E5" s="89"/>
      <c r="F5" s="89"/>
      <c r="G5" s="89"/>
      <c r="H5" s="89"/>
      <c r="I5" s="89"/>
      <c r="J5" s="85" t="s">
        <v>146</v>
      </c>
      <c r="L5" s="85"/>
      <c r="M5" s="85"/>
      <c r="N5" s="85"/>
      <c r="O5" s="90"/>
      <c r="P5" s="90"/>
      <c r="Q5" s="89"/>
    </row>
    <row r="6" spans="1:17">
      <c r="A6" s="89"/>
      <c r="B6" s="89"/>
      <c r="C6" s="89"/>
      <c r="D6" s="89"/>
      <c r="E6" s="89"/>
      <c r="F6" s="89"/>
      <c r="G6" s="89"/>
      <c r="H6" s="89"/>
      <c r="I6" s="89"/>
      <c r="J6" s="85" t="s">
        <v>1</v>
      </c>
      <c r="L6" s="85"/>
      <c r="M6" s="85"/>
      <c r="N6" s="85"/>
      <c r="O6" s="85"/>
      <c r="P6" s="85"/>
      <c r="Q6" s="89"/>
    </row>
    <row r="7" spans="1:17">
      <c r="A7" s="89"/>
      <c r="B7" s="89"/>
      <c r="C7" s="89"/>
      <c r="D7" s="89"/>
      <c r="E7" s="89"/>
      <c r="F7" s="89"/>
      <c r="G7" s="89"/>
      <c r="H7" s="89"/>
      <c r="I7" s="89"/>
      <c r="J7" s="85" t="s">
        <v>4</v>
      </c>
      <c r="L7" s="85"/>
      <c r="M7" s="85"/>
      <c r="N7" s="85"/>
      <c r="O7" s="85"/>
      <c r="P7" s="85"/>
      <c r="Q7" s="89"/>
    </row>
    <row r="8" spans="1:17">
      <c r="A8" s="89"/>
      <c r="B8" s="89"/>
      <c r="C8" s="89"/>
      <c r="D8" s="89"/>
      <c r="E8" s="89"/>
      <c r="F8" s="89"/>
      <c r="G8" s="89"/>
      <c r="H8" s="89"/>
      <c r="I8" s="89"/>
      <c r="J8" s="89"/>
      <c r="K8" s="85"/>
      <c r="L8" s="85"/>
      <c r="M8" s="85"/>
      <c r="N8" s="85"/>
      <c r="O8" s="85"/>
      <c r="P8" s="85"/>
      <c r="Q8" s="89"/>
    </row>
    <row r="9" spans="1:17">
      <c r="A9" s="91" t="s">
        <v>147</v>
      </c>
      <c r="B9" s="91"/>
      <c r="C9" s="91"/>
      <c r="D9" s="91"/>
      <c r="E9" s="91"/>
      <c r="F9" s="91"/>
      <c r="G9" s="91"/>
      <c r="H9" s="91"/>
      <c r="I9" s="91"/>
      <c r="J9" s="91"/>
      <c r="K9" s="91"/>
      <c r="L9" s="91"/>
      <c r="M9" s="91"/>
      <c r="N9" s="91"/>
      <c r="O9" s="91"/>
      <c r="P9" s="91"/>
      <c r="Q9" s="89"/>
    </row>
    <row r="10" spans="1:17">
      <c r="A10" s="91" t="s">
        <v>148</v>
      </c>
      <c r="B10" s="91"/>
      <c r="C10" s="91"/>
      <c r="D10" s="91"/>
      <c r="E10" s="91"/>
      <c r="F10" s="91"/>
      <c r="G10" s="91"/>
      <c r="H10" s="91"/>
      <c r="I10" s="91"/>
      <c r="J10" s="91"/>
      <c r="K10" s="91"/>
      <c r="L10" s="91"/>
      <c r="M10" s="91"/>
      <c r="N10" s="91"/>
      <c r="O10" s="91"/>
      <c r="P10" s="91"/>
      <c r="Q10" s="89"/>
    </row>
    <row r="11" spans="1:17">
      <c r="A11" s="92" t="s">
        <v>7</v>
      </c>
      <c r="B11" s="92"/>
      <c r="C11" s="92"/>
      <c r="D11" s="92"/>
      <c r="E11" s="89"/>
      <c r="F11" s="89"/>
      <c r="G11" s="89"/>
      <c r="H11" s="89"/>
      <c r="I11" s="89"/>
      <c r="J11" s="89"/>
      <c r="K11" s="89"/>
      <c r="L11" s="89"/>
      <c r="M11" s="89"/>
      <c r="N11" s="89"/>
      <c r="O11" s="89"/>
      <c r="P11" s="89"/>
      <c r="Q11" s="89"/>
    </row>
    <row r="12" spans="1:17">
      <c r="A12" s="93" t="s">
        <v>8</v>
      </c>
      <c r="B12" s="93"/>
      <c r="C12" s="93"/>
      <c r="D12" s="93"/>
      <c r="E12" s="89"/>
      <c r="F12" s="89"/>
      <c r="G12" s="89"/>
      <c r="H12" s="89"/>
      <c r="I12" s="89"/>
      <c r="J12" s="89"/>
      <c r="K12" s="89"/>
      <c r="L12" s="89"/>
      <c r="M12" s="89"/>
      <c r="N12" s="89"/>
      <c r="O12" s="89"/>
      <c r="P12" s="89"/>
      <c r="Q12" s="89"/>
    </row>
    <row r="13" spans="1:17" ht="10.95" customHeight="1">
      <c r="A13" s="89"/>
      <c r="B13" s="89"/>
      <c r="C13" s="89"/>
      <c r="D13" s="89"/>
      <c r="E13" s="89"/>
      <c r="F13" s="89"/>
      <c r="G13" s="89"/>
      <c r="H13" s="89"/>
      <c r="I13" s="89"/>
      <c r="J13" s="89"/>
      <c r="K13" s="89"/>
      <c r="L13" s="89"/>
      <c r="M13" s="89"/>
      <c r="N13" s="89"/>
      <c r="O13" s="89"/>
      <c r="P13" s="89" t="s">
        <v>9</v>
      </c>
      <c r="Q13" s="89"/>
    </row>
    <row r="14" spans="1:17" ht="16.95" customHeight="1">
      <c r="A14" s="94" t="s">
        <v>149</v>
      </c>
      <c r="B14" s="94" t="s">
        <v>150</v>
      </c>
      <c r="C14" s="94" t="s">
        <v>151</v>
      </c>
      <c r="D14" s="94" t="s">
        <v>152</v>
      </c>
      <c r="E14" s="95" t="s">
        <v>130</v>
      </c>
      <c r="F14" s="95"/>
      <c r="G14" s="95"/>
      <c r="H14" s="95"/>
      <c r="I14" s="95"/>
      <c r="J14" s="95" t="s">
        <v>14</v>
      </c>
      <c r="K14" s="95"/>
      <c r="L14" s="95"/>
      <c r="M14" s="95"/>
      <c r="N14" s="95"/>
      <c r="O14" s="95"/>
      <c r="P14" s="95" t="s">
        <v>153</v>
      </c>
      <c r="Q14" s="89"/>
    </row>
    <row r="15" spans="1:17" ht="12" customHeight="1">
      <c r="A15" s="94"/>
      <c r="B15" s="94"/>
      <c r="C15" s="94"/>
      <c r="D15" s="94"/>
      <c r="E15" s="95" t="s">
        <v>12</v>
      </c>
      <c r="F15" s="94" t="s">
        <v>154</v>
      </c>
      <c r="G15" s="94" t="s">
        <v>155</v>
      </c>
      <c r="H15" s="94"/>
      <c r="I15" s="94" t="s">
        <v>156</v>
      </c>
      <c r="J15" s="95" t="s">
        <v>12</v>
      </c>
      <c r="K15" s="94" t="s">
        <v>157</v>
      </c>
      <c r="L15" s="94" t="s">
        <v>154</v>
      </c>
      <c r="M15" s="94" t="s">
        <v>155</v>
      </c>
      <c r="N15" s="94"/>
      <c r="O15" s="94" t="s">
        <v>156</v>
      </c>
      <c r="P15" s="95"/>
      <c r="Q15" s="89"/>
    </row>
    <row r="16" spans="1:17" ht="49.05" customHeight="1">
      <c r="A16" s="94"/>
      <c r="B16" s="94"/>
      <c r="C16" s="94"/>
      <c r="D16" s="94"/>
      <c r="E16" s="95"/>
      <c r="F16" s="94"/>
      <c r="G16" s="96" t="s">
        <v>158</v>
      </c>
      <c r="H16" s="96" t="s">
        <v>159</v>
      </c>
      <c r="I16" s="94"/>
      <c r="J16" s="95"/>
      <c r="K16" s="94"/>
      <c r="L16" s="94"/>
      <c r="M16" s="96" t="s">
        <v>158</v>
      </c>
      <c r="N16" s="96" t="s">
        <v>159</v>
      </c>
      <c r="O16" s="94"/>
      <c r="P16" s="95"/>
      <c r="Q16" s="89"/>
    </row>
    <row r="17" spans="1:17" s="99" customFormat="1" ht="12" customHeight="1">
      <c r="A17" s="97" t="s">
        <v>17</v>
      </c>
      <c r="B17" s="97" t="s">
        <v>18</v>
      </c>
      <c r="C17" s="97" t="s">
        <v>19</v>
      </c>
      <c r="D17" s="97" t="s">
        <v>20</v>
      </c>
      <c r="E17" s="97" t="s">
        <v>21</v>
      </c>
      <c r="F17" s="97" t="s">
        <v>22</v>
      </c>
      <c r="G17" s="97" t="s">
        <v>160</v>
      </c>
      <c r="H17" s="97" t="s">
        <v>161</v>
      </c>
      <c r="I17" s="97" t="s">
        <v>162</v>
      </c>
      <c r="J17" s="97" t="s">
        <v>163</v>
      </c>
      <c r="K17" s="97" t="s">
        <v>164</v>
      </c>
      <c r="L17" s="97" t="s">
        <v>165</v>
      </c>
      <c r="M17" s="97" t="s">
        <v>166</v>
      </c>
      <c r="N17" s="97" t="s">
        <v>167</v>
      </c>
      <c r="O17" s="97" t="s">
        <v>168</v>
      </c>
      <c r="P17" s="97" t="s">
        <v>169</v>
      </c>
      <c r="Q17" s="98"/>
    </row>
    <row r="18" spans="1:17" ht="13.95" customHeight="1">
      <c r="A18" s="100" t="s">
        <v>170</v>
      </c>
      <c r="B18" s="100" t="s">
        <v>101</v>
      </c>
      <c r="C18" s="100" t="s">
        <v>101</v>
      </c>
      <c r="D18" s="101" t="s">
        <v>171</v>
      </c>
      <c r="E18" s="102">
        <v>38052654</v>
      </c>
      <c r="F18" s="102">
        <v>33402654</v>
      </c>
      <c r="G18" s="102">
        <v>18581518</v>
      </c>
      <c r="H18" s="102">
        <v>995098</v>
      </c>
      <c r="I18" s="102">
        <v>4650000</v>
      </c>
      <c r="J18" s="102">
        <v>50000</v>
      </c>
      <c r="K18" s="102">
        <v>0</v>
      </c>
      <c r="L18" s="102">
        <v>50000</v>
      </c>
      <c r="M18" s="102">
        <v>0</v>
      </c>
      <c r="N18" s="102">
        <v>0</v>
      </c>
      <c r="O18" s="102">
        <v>0</v>
      </c>
      <c r="P18" s="102">
        <v>38102654</v>
      </c>
      <c r="Q18" s="89"/>
    </row>
    <row r="19" spans="1:17" s="107" customFormat="1" ht="13.95" customHeight="1">
      <c r="A19" s="103" t="s">
        <v>172</v>
      </c>
      <c r="B19" s="103" t="s">
        <v>101</v>
      </c>
      <c r="C19" s="103" t="s">
        <v>101</v>
      </c>
      <c r="D19" s="104" t="s">
        <v>171</v>
      </c>
      <c r="E19" s="105">
        <v>38052654</v>
      </c>
      <c r="F19" s="105">
        <v>33402654</v>
      </c>
      <c r="G19" s="105">
        <v>18581518</v>
      </c>
      <c r="H19" s="105">
        <v>995098</v>
      </c>
      <c r="I19" s="105">
        <v>4650000</v>
      </c>
      <c r="J19" s="105">
        <v>50000</v>
      </c>
      <c r="K19" s="105">
        <v>0</v>
      </c>
      <c r="L19" s="105">
        <v>50000</v>
      </c>
      <c r="M19" s="105">
        <v>0</v>
      </c>
      <c r="N19" s="105">
        <v>0</v>
      </c>
      <c r="O19" s="105">
        <v>0</v>
      </c>
      <c r="P19" s="105">
        <v>38102654</v>
      </c>
      <c r="Q19" s="106"/>
    </row>
    <row r="20" spans="1:17" ht="13.95" customHeight="1">
      <c r="A20" s="108" t="s">
        <v>101</v>
      </c>
      <c r="B20" s="108" t="s">
        <v>173</v>
      </c>
      <c r="C20" s="108" t="s">
        <v>101</v>
      </c>
      <c r="D20" s="109" t="s">
        <v>174</v>
      </c>
      <c r="E20" s="110">
        <v>23332559</v>
      </c>
      <c r="F20" s="110">
        <v>23332559</v>
      </c>
      <c r="G20" s="110">
        <v>17128243</v>
      </c>
      <c r="H20" s="110">
        <v>899098</v>
      </c>
      <c r="I20" s="110">
        <v>0</v>
      </c>
      <c r="J20" s="110">
        <v>0</v>
      </c>
      <c r="K20" s="110">
        <v>0</v>
      </c>
      <c r="L20" s="110">
        <v>0</v>
      </c>
      <c r="M20" s="110">
        <v>0</v>
      </c>
      <c r="N20" s="110">
        <v>0</v>
      </c>
      <c r="O20" s="110">
        <v>0</v>
      </c>
      <c r="P20" s="110">
        <v>23332559</v>
      </c>
      <c r="Q20" s="89"/>
    </row>
    <row r="21" spans="1:17" ht="48" customHeight="1">
      <c r="A21" s="96" t="s">
        <v>175</v>
      </c>
      <c r="B21" s="96" t="s">
        <v>176</v>
      </c>
      <c r="C21" s="96" t="s">
        <v>177</v>
      </c>
      <c r="D21" s="111" t="s">
        <v>178</v>
      </c>
      <c r="E21" s="112">
        <v>23332559</v>
      </c>
      <c r="F21" s="112">
        <v>23332559</v>
      </c>
      <c r="G21" s="112">
        <v>17128243</v>
      </c>
      <c r="H21" s="112">
        <v>899098</v>
      </c>
      <c r="I21" s="112">
        <v>0</v>
      </c>
      <c r="J21" s="112">
        <v>0</v>
      </c>
      <c r="K21" s="112">
        <v>0</v>
      </c>
      <c r="L21" s="112">
        <v>0</v>
      </c>
      <c r="M21" s="112">
        <v>0</v>
      </c>
      <c r="N21" s="112">
        <v>0</v>
      </c>
      <c r="O21" s="112">
        <v>0</v>
      </c>
      <c r="P21" s="110">
        <v>23332559</v>
      </c>
      <c r="Q21" s="89"/>
    </row>
    <row r="22" spans="1:17" ht="13.95" customHeight="1">
      <c r="A22" s="108" t="s">
        <v>101</v>
      </c>
      <c r="B22" s="108" t="s">
        <v>179</v>
      </c>
      <c r="C22" s="108" t="s">
        <v>101</v>
      </c>
      <c r="D22" s="109" t="s">
        <v>180</v>
      </c>
      <c r="E22" s="110">
        <v>4648500</v>
      </c>
      <c r="F22" s="110">
        <v>4648500</v>
      </c>
      <c r="G22" s="110">
        <v>0</v>
      </c>
      <c r="H22" s="110">
        <v>0</v>
      </c>
      <c r="I22" s="110">
        <v>0</v>
      </c>
      <c r="J22" s="110">
        <v>0</v>
      </c>
      <c r="K22" s="110">
        <v>0</v>
      </c>
      <c r="L22" s="110">
        <v>0</v>
      </c>
      <c r="M22" s="110">
        <v>0</v>
      </c>
      <c r="N22" s="110">
        <v>0</v>
      </c>
      <c r="O22" s="110">
        <v>0</v>
      </c>
      <c r="P22" s="110">
        <v>4648500</v>
      </c>
      <c r="Q22" s="89"/>
    </row>
    <row r="23" spans="1:17" ht="31.8" customHeight="1">
      <c r="A23" s="96" t="s">
        <v>181</v>
      </c>
      <c r="B23" s="96" t="s">
        <v>182</v>
      </c>
      <c r="C23" s="96" t="s">
        <v>183</v>
      </c>
      <c r="D23" s="111" t="s">
        <v>184</v>
      </c>
      <c r="E23" s="112">
        <v>625000</v>
      </c>
      <c r="F23" s="112">
        <v>625000</v>
      </c>
      <c r="G23" s="112">
        <v>0</v>
      </c>
      <c r="H23" s="112">
        <v>0</v>
      </c>
      <c r="I23" s="112">
        <v>0</v>
      </c>
      <c r="J23" s="112">
        <v>0</v>
      </c>
      <c r="K23" s="112">
        <v>0</v>
      </c>
      <c r="L23" s="112">
        <v>0</v>
      </c>
      <c r="M23" s="112">
        <v>0</v>
      </c>
      <c r="N23" s="112">
        <v>0</v>
      </c>
      <c r="O23" s="112">
        <v>0</v>
      </c>
      <c r="P23" s="110">
        <v>625000</v>
      </c>
      <c r="Q23" s="89"/>
    </row>
    <row r="24" spans="1:17" ht="20.399999999999999" customHeight="1">
      <c r="A24" s="96" t="s">
        <v>185</v>
      </c>
      <c r="B24" s="96" t="s">
        <v>186</v>
      </c>
      <c r="C24" s="96" t="s">
        <v>187</v>
      </c>
      <c r="D24" s="111" t="s">
        <v>188</v>
      </c>
      <c r="E24" s="112">
        <v>200000</v>
      </c>
      <c r="F24" s="112">
        <v>200000</v>
      </c>
      <c r="G24" s="112">
        <v>0</v>
      </c>
      <c r="H24" s="112">
        <v>0</v>
      </c>
      <c r="I24" s="112">
        <v>0</v>
      </c>
      <c r="J24" s="112">
        <v>0</v>
      </c>
      <c r="K24" s="112">
        <v>0</v>
      </c>
      <c r="L24" s="112">
        <v>0</v>
      </c>
      <c r="M24" s="112">
        <v>0</v>
      </c>
      <c r="N24" s="112">
        <v>0</v>
      </c>
      <c r="O24" s="112">
        <v>0</v>
      </c>
      <c r="P24" s="110">
        <v>200000</v>
      </c>
      <c r="Q24" s="89"/>
    </row>
    <row r="25" spans="1:17" ht="19.8" customHeight="1">
      <c r="A25" s="96" t="s">
        <v>189</v>
      </c>
      <c r="B25" s="96" t="s">
        <v>190</v>
      </c>
      <c r="C25" s="96" t="s">
        <v>187</v>
      </c>
      <c r="D25" s="111" t="s">
        <v>191</v>
      </c>
      <c r="E25" s="112">
        <v>3823500</v>
      </c>
      <c r="F25" s="112">
        <v>3823500</v>
      </c>
      <c r="G25" s="112">
        <v>0</v>
      </c>
      <c r="H25" s="112">
        <v>0</v>
      </c>
      <c r="I25" s="112">
        <v>0</v>
      </c>
      <c r="J25" s="112">
        <v>0</v>
      </c>
      <c r="K25" s="112">
        <v>0</v>
      </c>
      <c r="L25" s="112">
        <v>0</v>
      </c>
      <c r="M25" s="112">
        <v>0</v>
      </c>
      <c r="N25" s="112">
        <v>0</v>
      </c>
      <c r="O25" s="112">
        <v>0</v>
      </c>
      <c r="P25" s="110">
        <v>3823500</v>
      </c>
      <c r="Q25" s="89"/>
    </row>
    <row r="26" spans="1:17" ht="22.2" customHeight="1">
      <c r="A26" s="108" t="s">
        <v>101</v>
      </c>
      <c r="B26" s="108" t="s">
        <v>192</v>
      </c>
      <c r="C26" s="108" t="s">
        <v>101</v>
      </c>
      <c r="D26" s="109" t="s">
        <v>193</v>
      </c>
      <c r="E26" s="110">
        <v>2320000</v>
      </c>
      <c r="F26" s="110">
        <v>2320000</v>
      </c>
      <c r="G26" s="110">
        <v>0</v>
      </c>
      <c r="H26" s="110">
        <v>0</v>
      </c>
      <c r="I26" s="110">
        <v>0</v>
      </c>
      <c r="J26" s="110">
        <v>0</v>
      </c>
      <c r="K26" s="110">
        <v>0</v>
      </c>
      <c r="L26" s="110">
        <v>0</v>
      </c>
      <c r="M26" s="110">
        <v>0</v>
      </c>
      <c r="N26" s="110">
        <v>0</v>
      </c>
      <c r="O26" s="110">
        <v>0</v>
      </c>
      <c r="P26" s="110">
        <v>2320000</v>
      </c>
      <c r="Q26" s="89"/>
    </row>
    <row r="27" spans="1:17" ht="60" customHeight="1">
      <c r="A27" s="96" t="s">
        <v>194</v>
      </c>
      <c r="B27" s="96" t="s">
        <v>195</v>
      </c>
      <c r="C27" s="96" t="s">
        <v>196</v>
      </c>
      <c r="D27" s="111" t="s">
        <v>197</v>
      </c>
      <c r="E27" s="112">
        <v>120000</v>
      </c>
      <c r="F27" s="112">
        <v>120000</v>
      </c>
      <c r="G27" s="112">
        <v>0</v>
      </c>
      <c r="H27" s="112">
        <v>0</v>
      </c>
      <c r="I27" s="112">
        <v>0</v>
      </c>
      <c r="J27" s="112">
        <v>0</v>
      </c>
      <c r="K27" s="112">
        <v>0</v>
      </c>
      <c r="L27" s="112">
        <v>0</v>
      </c>
      <c r="M27" s="112">
        <v>0</v>
      </c>
      <c r="N27" s="112">
        <v>0</v>
      </c>
      <c r="O27" s="112">
        <v>0</v>
      </c>
      <c r="P27" s="110">
        <v>120000</v>
      </c>
      <c r="Q27" s="89"/>
    </row>
    <row r="28" spans="1:17" ht="33" customHeight="1">
      <c r="A28" s="96" t="s">
        <v>198</v>
      </c>
      <c r="B28" s="96" t="s">
        <v>199</v>
      </c>
      <c r="C28" s="96" t="s">
        <v>200</v>
      </c>
      <c r="D28" s="111" t="s">
        <v>201</v>
      </c>
      <c r="E28" s="112">
        <v>200000</v>
      </c>
      <c r="F28" s="112">
        <v>200000</v>
      </c>
      <c r="G28" s="112">
        <v>0</v>
      </c>
      <c r="H28" s="112">
        <v>0</v>
      </c>
      <c r="I28" s="112">
        <v>0</v>
      </c>
      <c r="J28" s="112">
        <v>0</v>
      </c>
      <c r="K28" s="112">
        <v>0</v>
      </c>
      <c r="L28" s="112">
        <v>0</v>
      </c>
      <c r="M28" s="112">
        <v>0</v>
      </c>
      <c r="N28" s="112">
        <v>0</v>
      </c>
      <c r="O28" s="112">
        <v>0</v>
      </c>
      <c r="P28" s="110">
        <v>200000</v>
      </c>
      <c r="Q28" s="89"/>
    </row>
    <row r="29" spans="1:17" ht="19.8" customHeight="1">
      <c r="A29" s="96" t="s">
        <v>202</v>
      </c>
      <c r="B29" s="96" t="s">
        <v>203</v>
      </c>
      <c r="C29" s="96" t="s">
        <v>204</v>
      </c>
      <c r="D29" s="111" t="s">
        <v>205</v>
      </c>
      <c r="E29" s="112">
        <v>2000000</v>
      </c>
      <c r="F29" s="112">
        <v>2000000</v>
      </c>
      <c r="G29" s="112">
        <v>0</v>
      </c>
      <c r="H29" s="112">
        <v>0</v>
      </c>
      <c r="I29" s="112">
        <v>0</v>
      </c>
      <c r="J29" s="112">
        <v>0</v>
      </c>
      <c r="K29" s="112">
        <v>0</v>
      </c>
      <c r="L29" s="112">
        <v>0</v>
      </c>
      <c r="M29" s="112">
        <v>0</v>
      </c>
      <c r="N29" s="112">
        <v>0</v>
      </c>
      <c r="O29" s="112">
        <v>0</v>
      </c>
      <c r="P29" s="110">
        <v>2000000</v>
      </c>
      <c r="Q29" s="89"/>
    </row>
    <row r="30" spans="1:17" ht="21.6" customHeight="1">
      <c r="A30" s="108" t="s">
        <v>101</v>
      </c>
      <c r="B30" s="108" t="s">
        <v>206</v>
      </c>
      <c r="C30" s="108" t="s">
        <v>101</v>
      </c>
      <c r="D30" s="109" t="s">
        <v>207</v>
      </c>
      <c r="E30" s="110">
        <v>5288000</v>
      </c>
      <c r="F30" s="110">
        <v>638000</v>
      </c>
      <c r="G30" s="110">
        <v>0</v>
      </c>
      <c r="H30" s="110">
        <v>0</v>
      </c>
      <c r="I30" s="110">
        <v>4650000</v>
      </c>
      <c r="J30" s="110">
        <v>0</v>
      </c>
      <c r="K30" s="110">
        <v>0</v>
      </c>
      <c r="L30" s="110">
        <v>0</v>
      </c>
      <c r="M30" s="110">
        <v>0</v>
      </c>
      <c r="N30" s="110">
        <v>0</v>
      </c>
      <c r="O30" s="110">
        <v>0</v>
      </c>
      <c r="P30" s="110">
        <v>5288000</v>
      </c>
      <c r="Q30" s="89"/>
    </row>
    <row r="31" spans="1:17" ht="40.799999999999997" customHeight="1">
      <c r="A31" s="96" t="s">
        <v>208</v>
      </c>
      <c r="B31" s="96" t="s">
        <v>209</v>
      </c>
      <c r="C31" s="96" t="s">
        <v>210</v>
      </c>
      <c r="D31" s="111" t="s">
        <v>211</v>
      </c>
      <c r="E31" s="112">
        <v>4650000</v>
      </c>
      <c r="F31" s="112">
        <v>0</v>
      </c>
      <c r="G31" s="112">
        <v>0</v>
      </c>
      <c r="H31" s="112">
        <v>0</v>
      </c>
      <c r="I31" s="112">
        <v>4650000</v>
      </c>
      <c r="J31" s="112">
        <v>0</v>
      </c>
      <c r="K31" s="112">
        <v>0</v>
      </c>
      <c r="L31" s="112">
        <v>0</v>
      </c>
      <c r="M31" s="112">
        <v>0</v>
      </c>
      <c r="N31" s="112">
        <v>0</v>
      </c>
      <c r="O31" s="112">
        <v>0</v>
      </c>
      <c r="P31" s="110">
        <v>4650000</v>
      </c>
      <c r="Q31" s="89"/>
    </row>
    <row r="32" spans="1:17" ht="12" customHeight="1">
      <c r="A32" s="96" t="s">
        <v>212</v>
      </c>
      <c r="B32" s="96" t="s">
        <v>213</v>
      </c>
      <c r="C32" s="96" t="s">
        <v>210</v>
      </c>
      <c r="D32" s="111" t="s">
        <v>214</v>
      </c>
      <c r="E32" s="112">
        <v>638000</v>
      </c>
      <c r="F32" s="112">
        <v>638000</v>
      </c>
      <c r="G32" s="112">
        <v>0</v>
      </c>
      <c r="H32" s="112">
        <v>0</v>
      </c>
      <c r="I32" s="112">
        <v>0</v>
      </c>
      <c r="J32" s="112">
        <v>0</v>
      </c>
      <c r="K32" s="112">
        <v>0</v>
      </c>
      <c r="L32" s="112">
        <v>0</v>
      </c>
      <c r="M32" s="112">
        <v>0</v>
      </c>
      <c r="N32" s="112">
        <v>0</v>
      </c>
      <c r="O32" s="112">
        <v>0</v>
      </c>
      <c r="P32" s="110">
        <v>638000</v>
      </c>
      <c r="Q32" s="89"/>
    </row>
    <row r="33" spans="1:17" ht="12" customHeight="1">
      <c r="A33" s="108" t="s">
        <v>101</v>
      </c>
      <c r="B33" s="108" t="s">
        <v>215</v>
      </c>
      <c r="C33" s="108" t="s">
        <v>101</v>
      </c>
      <c r="D33" s="109" t="s">
        <v>216</v>
      </c>
      <c r="E33" s="110">
        <v>2463595</v>
      </c>
      <c r="F33" s="110">
        <v>2463595</v>
      </c>
      <c r="G33" s="110">
        <v>1453275</v>
      </c>
      <c r="H33" s="110">
        <v>96000</v>
      </c>
      <c r="I33" s="110">
        <v>0</v>
      </c>
      <c r="J33" s="110">
        <v>50000</v>
      </c>
      <c r="K33" s="110">
        <v>0</v>
      </c>
      <c r="L33" s="110">
        <v>50000</v>
      </c>
      <c r="M33" s="110">
        <v>0</v>
      </c>
      <c r="N33" s="110">
        <v>0</v>
      </c>
      <c r="O33" s="110">
        <v>0</v>
      </c>
      <c r="P33" s="110">
        <v>2513595</v>
      </c>
      <c r="Q33" s="89"/>
    </row>
    <row r="34" spans="1:17" ht="20.399999999999999" customHeight="1">
      <c r="A34" s="96" t="s">
        <v>217</v>
      </c>
      <c r="B34" s="96" t="s">
        <v>218</v>
      </c>
      <c r="C34" s="96" t="s">
        <v>219</v>
      </c>
      <c r="D34" s="111" t="s">
        <v>220</v>
      </c>
      <c r="E34" s="112">
        <v>2263595</v>
      </c>
      <c r="F34" s="112">
        <v>2263595</v>
      </c>
      <c r="G34" s="112">
        <v>1453275</v>
      </c>
      <c r="H34" s="112">
        <v>96000</v>
      </c>
      <c r="I34" s="112">
        <v>0</v>
      </c>
      <c r="J34" s="112">
        <v>0</v>
      </c>
      <c r="K34" s="112">
        <v>0</v>
      </c>
      <c r="L34" s="112">
        <v>0</v>
      </c>
      <c r="M34" s="112">
        <v>0</v>
      </c>
      <c r="N34" s="112">
        <v>0</v>
      </c>
      <c r="O34" s="112">
        <v>0</v>
      </c>
      <c r="P34" s="110">
        <v>2263595</v>
      </c>
      <c r="Q34" s="89"/>
    </row>
    <row r="35" spans="1:17" ht="20.399999999999999" customHeight="1">
      <c r="A35" s="96" t="s">
        <v>221</v>
      </c>
      <c r="B35" s="96" t="s">
        <v>222</v>
      </c>
      <c r="C35" s="96" t="s">
        <v>223</v>
      </c>
      <c r="D35" s="111" t="s">
        <v>224</v>
      </c>
      <c r="E35" s="112">
        <v>200000</v>
      </c>
      <c r="F35" s="112">
        <v>200000</v>
      </c>
      <c r="G35" s="112">
        <v>0</v>
      </c>
      <c r="H35" s="112">
        <v>0</v>
      </c>
      <c r="I35" s="112">
        <v>0</v>
      </c>
      <c r="J35" s="112">
        <v>0</v>
      </c>
      <c r="K35" s="112">
        <v>0</v>
      </c>
      <c r="L35" s="112">
        <v>0</v>
      </c>
      <c r="M35" s="112">
        <v>0</v>
      </c>
      <c r="N35" s="112">
        <v>0</v>
      </c>
      <c r="O35" s="112">
        <v>0</v>
      </c>
      <c r="P35" s="110">
        <v>200000</v>
      </c>
      <c r="Q35" s="89"/>
    </row>
    <row r="36" spans="1:17" ht="22.2" customHeight="1">
      <c r="A36" s="96" t="s">
        <v>225</v>
      </c>
      <c r="B36" s="96" t="s">
        <v>226</v>
      </c>
      <c r="C36" s="96" t="s">
        <v>227</v>
      </c>
      <c r="D36" s="111" t="s">
        <v>228</v>
      </c>
      <c r="E36" s="112">
        <v>0</v>
      </c>
      <c r="F36" s="112">
        <v>0</v>
      </c>
      <c r="G36" s="112">
        <v>0</v>
      </c>
      <c r="H36" s="112">
        <v>0</v>
      </c>
      <c r="I36" s="112">
        <v>0</v>
      </c>
      <c r="J36" s="112">
        <v>50000</v>
      </c>
      <c r="K36" s="112">
        <v>0</v>
      </c>
      <c r="L36" s="112">
        <v>50000</v>
      </c>
      <c r="M36" s="112">
        <v>0</v>
      </c>
      <c r="N36" s="112">
        <v>0</v>
      </c>
      <c r="O36" s="112">
        <v>0</v>
      </c>
      <c r="P36" s="110">
        <v>50000</v>
      </c>
      <c r="Q36" s="89"/>
    </row>
    <row r="37" spans="1:17" ht="13.95" customHeight="1">
      <c r="A37" s="100" t="s">
        <v>229</v>
      </c>
      <c r="B37" s="100" t="s">
        <v>101</v>
      </c>
      <c r="C37" s="100" t="s">
        <v>101</v>
      </c>
      <c r="D37" s="101" t="s">
        <v>230</v>
      </c>
      <c r="E37" s="102">
        <v>33865136</v>
      </c>
      <c r="F37" s="102">
        <v>33865136</v>
      </c>
      <c r="G37" s="102">
        <v>22354387</v>
      </c>
      <c r="H37" s="102">
        <v>3036120</v>
      </c>
      <c r="I37" s="102">
        <v>0</v>
      </c>
      <c r="J37" s="102">
        <f>J38</f>
        <v>931200</v>
      </c>
      <c r="K37" s="102">
        <f t="shared" ref="K37:P37" si="0">K38</f>
        <v>669100</v>
      </c>
      <c r="L37" s="102">
        <f t="shared" si="0"/>
        <v>262100</v>
      </c>
      <c r="M37" s="102">
        <f t="shared" si="0"/>
        <v>0</v>
      </c>
      <c r="N37" s="102">
        <f t="shared" si="0"/>
        <v>0</v>
      </c>
      <c r="O37" s="102">
        <f t="shared" si="0"/>
        <v>669100</v>
      </c>
      <c r="P37" s="102">
        <f t="shared" si="0"/>
        <v>34796336</v>
      </c>
      <c r="Q37" s="89"/>
    </row>
    <row r="38" spans="1:17" s="107" customFormat="1" ht="13.95" customHeight="1">
      <c r="A38" s="103" t="s">
        <v>231</v>
      </c>
      <c r="B38" s="103" t="s">
        <v>101</v>
      </c>
      <c r="C38" s="103" t="s">
        <v>101</v>
      </c>
      <c r="D38" s="104" t="s">
        <v>230</v>
      </c>
      <c r="E38" s="105">
        <v>33865136</v>
      </c>
      <c r="F38" s="105">
        <v>33865136</v>
      </c>
      <c r="G38" s="105">
        <v>22354387</v>
      </c>
      <c r="H38" s="105">
        <v>3036120</v>
      </c>
      <c r="I38" s="105">
        <v>0</v>
      </c>
      <c r="J38" s="105">
        <f>669100+262100</f>
        <v>931200</v>
      </c>
      <c r="K38" s="105">
        <v>669100</v>
      </c>
      <c r="L38" s="105">
        <v>262100</v>
      </c>
      <c r="M38" s="105">
        <v>0</v>
      </c>
      <c r="N38" s="105">
        <v>0</v>
      </c>
      <c r="O38" s="105">
        <v>669100</v>
      </c>
      <c r="P38" s="105">
        <f>34534236+262100</f>
        <v>34796336</v>
      </c>
      <c r="Q38" s="106"/>
    </row>
    <row r="39" spans="1:17" ht="13.95" customHeight="1">
      <c r="A39" s="108" t="s">
        <v>101</v>
      </c>
      <c r="B39" s="108" t="s">
        <v>173</v>
      </c>
      <c r="C39" s="108" t="s">
        <v>101</v>
      </c>
      <c r="D39" s="109" t="s">
        <v>174</v>
      </c>
      <c r="E39" s="110">
        <v>4436067</v>
      </c>
      <c r="F39" s="110">
        <v>4436067</v>
      </c>
      <c r="G39" s="110">
        <v>3428453</v>
      </c>
      <c r="H39" s="110">
        <v>41294</v>
      </c>
      <c r="I39" s="110">
        <v>0</v>
      </c>
      <c r="J39" s="110">
        <v>0</v>
      </c>
      <c r="K39" s="110">
        <v>0</v>
      </c>
      <c r="L39" s="110">
        <v>0</v>
      </c>
      <c r="M39" s="110">
        <v>0</v>
      </c>
      <c r="N39" s="110">
        <v>0</v>
      </c>
      <c r="O39" s="110">
        <v>0</v>
      </c>
      <c r="P39" s="110">
        <v>4436067</v>
      </c>
      <c r="Q39" s="89"/>
    </row>
    <row r="40" spans="1:17" ht="33" customHeight="1">
      <c r="A40" s="96" t="s">
        <v>232</v>
      </c>
      <c r="B40" s="96" t="s">
        <v>233</v>
      </c>
      <c r="C40" s="96" t="s">
        <v>177</v>
      </c>
      <c r="D40" s="111" t="s">
        <v>234</v>
      </c>
      <c r="E40" s="112">
        <v>4436067</v>
      </c>
      <c r="F40" s="112">
        <v>4436067</v>
      </c>
      <c r="G40" s="112">
        <v>3428453</v>
      </c>
      <c r="H40" s="112">
        <v>41294</v>
      </c>
      <c r="I40" s="112">
        <v>0</v>
      </c>
      <c r="J40" s="112">
        <v>0</v>
      </c>
      <c r="K40" s="112">
        <v>0</v>
      </c>
      <c r="L40" s="112">
        <v>0</v>
      </c>
      <c r="M40" s="112">
        <v>0</v>
      </c>
      <c r="N40" s="112">
        <v>0</v>
      </c>
      <c r="O40" s="112">
        <v>0</v>
      </c>
      <c r="P40" s="110">
        <v>4436067</v>
      </c>
      <c r="Q40" s="89"/>
    </row>
    <row r="41" spans="1:17" ht="13.95" customHeight="1">
      <c r="A41" s="108" t="s">
        <v>101</v>
      </c>
      <c r="B41" s="108" t="s">
        <v>235</v>
      </c>
      <c r="C41" s="108" t="s">
        <v>101</v>
      </c>
      <c r="D41" s="109" t="s">
        <v>236</v>
      </c>
      <c r="E41" s="110">
        <v>24911034</v>
      </c>
      <c r="F41" s="110">
        <v>24911034</v>
      </c>
      <c r="G41" s="110">
        <v>15897602</v>
      </c>
      <c r="H41" s="110">
        <v>2552706</v>
      </c>
      <c r="I41" s="110">
        <v>0</v>
      </c>
      <c r="J41" s="110">
        <f>669100+262100</f>
        <v>931200</v>
      </c>
      <c r="K41" s="110">
        <v>669100</v>
      </c>
      <c r="L41" s="110">
        <v>262100</v>
      </c>
      <c r="M41" s="110">
        <v>0</v>
      </c>
      <c r="N41" s="110">
        <v>0</v>
      </c>
      <c r="O41" s="110">
        <v>669100</v>
      </c>
      <c r="P41" s="110">
        <f>25580134+262100</f>
        <v>25842234</v>
      </c>
      <c r="Q41" s="89"/>
    </row>
    <row r="42" spans="1:17" ht="13.95" customHeight="1">
      <c r="A42" s="96" t="s">
        <v>237</v>
      </c>
      <c r="B42" s="96" t="s">
        <v>196</v>
      </c>
      <c r="C42" s="96" t="s">
        <v>238</v>
      </c>
      <c r="D42" s="111" t="s">
        <v>239</v>
      </c>
      <c r="E42" s="112">
        <v>4289236</v>
      </c>
      <c r="F42" s="112">
        <v>4289236</v>
      </c>
      <c r="G42" s="112">
        <v>3405678</v>
      </c>
      <c r="H42" s="112">
        <v>60629</v>
      </c>
      <c r="I42" s="112">
        <v>0</v>
      </c>
      <c r="J42" s="112">
        <v>0</v>
      </c>
      <c r="K42" s="112">
        <v>0</v>
      </c>
      <c r="L42" s="112">
        <v>0</v>
      </c>
      <c r="M42" s="112">
        <v>0</v>
      </c>
      <c r="N42" s="112">
        <v>0</v>
      </c>
      <c r="O42" s="112">
        <v>0</v>
      </c>
      <c r="P42" s="110">
        <v>4289236</v>
      </c>
      <c r="Q42" s="89"/>
    </row>
    <row r="43" spans="1:17" ht="31.8" customHeight="1">
      <c r="A43" s="96" t="s">
        <v>240</v>
      </c>
      <c r="B43" s="96" t="s">
        <v>241</v>
      </c>
      <c r="C43" s="96" t="s">
        <v>242</v>
      </c>
      <c r="D43" s="111" t="s">
        <v>243</v>
      </c>
      <c r="E43" s="112">
        <v>10413004</v>
      </c>
      <c r="F43" s="112">
        <v>10413004</v>
      </c>
      <c r="G43" s="112">
        <v>4315004</v>
      </c>
      <c r="H43" s="112">
        <v>2346489</v>
      </c>
      <c r="I43" s="112">
        <v>0</v>
      </c>
      <c r="J43" s="112">
        <v>500000</v>
      </c>
      <c r="K43" s="112">
        <v>500000</v>
      </c>
      <c r="L43" s="112">
        <v>0</v>
      </c>
      <c r="M43" s="112">
        <v>0</v>
      </c>
      <c r="N43" s="112">
        <v>0</v>
      </c>
      <c r="O43" s="112">
        <v>500000</v>
      </c>
      <c r="P43" s="110">
        <v>10913004</v>
      </c>
      <c r="Q43" s="89"/>
    </row>
    <row r="44" spans="1:17" ht="30" customHeight="1">
      <c r="A44" s="96" t="s">
        <v>244</v>
      </c>
      <c r="B44" s="96" t="s">
        <v>245</v>
      </c>
      <c r="C44" s="96" t="s">
        <v>242</v>
      </c>
      <c r="D44" s="111" t="s">
        <v>246</v>
      </c>
      <c r="E44" s="112">
        <v>6173100</v>
      </c>
      <c r="F44" s="112">
        <v>6173100</v>
      </c>
      <c r="G44" s="112">
        <v>5059918</v>
      </c>
      <c r="H44" s="112">
        <v>0</v>
      </c>
      <c r="I44" s="112">
        <v>0</v>
      </c>
      <c r="J44" s="112">
        <v>0</v>
      </c>
      <c r="K44" s="112">
        <v>0</v>
      </c>
      <c r="L44" s="112">
        <v>0</v>
      </c>
      <c r="M44" s="112">
        <v>0</v>
      </c>
      <c r="N44" s="112">
        <v>0</v>
      </c>
      <c r="O44" s="112">
        <v>0</v>
      </c>
      <c r="P44" s="110">
        <v>6173100</v>
      </c>
      <c r="Q44" s="89"/>
    </row>
    <row r="45" spans="1:17" ht="21.6" customHeight="1">
      <c r="A45" s="96" t="s">
        <v>247</v>
      </c>
      <c r="B45" s="96" t="s">
        <v>248</v>
      </c>
      <c r="C45" s="96" t="s">
        <v>249</v>
      </c>
      <c r="D45" s="111" t="s">
        <v>250</v>
      </c>
      <c r="E45" s="112">
        <v>3521794</v>
      </c>
      <c r="F45" s="112">
        <v>3521794</v>
      </c>
      <c r="G45" s="112">
        <v>2695772</v>
      </c>
      <c r="H45" s="112">
        <v>145588</v>
      </c>
      <c r="I45" s="112">
        <v>0</v>
      </c>
      <c r="J45" s="112">
        <v>0</v>
      </c>
      <c r="K45" s="112">
        <v>0</v>
      </c>
      <c r="L45" s="112">
        <v>0</v>
      </c>
      <c r="M45" s="112">
        <v>0</v>
      </c>
      <c r="N45" s="112">
        <v>0</v>
      </c>
      <c r="O45" s="112">
        <v>0</v>
      </c>
      <c r="P45" s="110">
        <v>3521794</v>
      </c>
      <c r="Q45" s="89"/>
    </row>
    <row r="46" spans="1:17" ht="59.4" customHeight="1">
      <c r="A46" s="96" t="s">
        <v>251</v>
      </c>
      <c r="B46" s="96" t="s">
        <v>252</v>
      </c>
      <c r="C46" s="96" t="s">
        <v>253</v>
      </c>
      <c r="D46" s="111" t="s">
        <v>254</v>
      </c>
      <c r="E46" s="112">
        <v>0</v>
      </c>
      <c r="F46" s="112">
        <v>0</v>
      </c>
      <c r="G46" s="112">
        <v>0</v>
      </c>
      <c r="H46" s="112">
        <v>0</v>
      </c>
      <c r="I46" s="112">
        <v>0</v>
      </c>
      <c r="J46" s="112">
        <v>169100</v>
      </c>
      <c r="K46" s="112">
        <v>169100</v>
      </c>
      <c r="L46" s="112">
        <v>0</v>
      </c>
      <c r="M46" s="112">
        <v>0</v>
      </c>
      <c r="N46" s="112">
        <v>0</v>
      </c>
      <c r="O46" s="112">
        <v>169100</v>
      </c>
      <c r="P46" s="110">
        <v>169100</v>
      </c>
      <c r="Q46" s="89"/>
    </row>
    <row r="47" spans="1:17" ht="60.6" customHeight="1">
      <c r="A47" s="96" t="s">
        <v>255</v>
      </c>
      <c r="B47" s="96" t="s">
        <v>256</v>
      </c>
      <c r="C47" s="96" t="s">
        <v>253</v>
      </c>
      <c r="D47" s="111" t="s">
        <v>257</v>
      </c>
      <c r="E47" s="112">
        <v>8600</v>
      </c>
      <c r="F47" s="112">
        <v>8600</v>
      </c>
      <c r="G47" s="112">
        <v>7050</v>
      </c>
      <c r="H47" s="112">
        <v>0</v>
      </c>
      <c r="I47" s="112">
        <v>0</v>
      </c>
      <c r="J47" s="112">
        <v>0</v>
      </c>
      <c r="K47" s="112">
        <v>0</v>
      </c>
      <c r="L47" s="112">
        <v>0</v>
      </c>
      <c r="M47" s="112">
        <v>0</v>
      </c>
      <c r="N47" s="112">
        <v>0</v>
      </c>
      <c r="O47" s="112">
        <v>0</v>
      </c>
      <c r="P47" s="110">
        <v>8600</v>
      </c>
      <c r="Q47" s="89"/>
    </row>
    <row r="48" spans="1:17" ht="39" customHeight="1">
      <c r="A48" s="96" t="s">
        <v>258</v>
      </c>
      <c r="B48" s="96" t="s">
        <v>259</v>
      </c>
      <c r="C48" s="96" t="s">
        <v>253</v>
      </c>
      <c r="D48" s="111" t="s">
        <v>260</v>
      </c>
      <c r="E48" s="112">
        <v>0</v>
      </c>
      <c r="F48" s="112">
        <v>0</v>
      </c>
      <c r="G48" s="112">
        <v>0</v>
      </c>
      <c r="H48" s="112">
        <v>0</v>
      </c>
      <c r="I48" s="112">
        <v>0</v>
      </c>
      <c r="J48" s="112">
        <v>262100</v>
      </c>
      <c r="K48" s="112">
        <v>0</v>
      </c>
      <c r="L48" s="112">
        <v>262100</v>
      </c>
      <c r="M48" s="112">
        <v>0</v>
      </c>
      <c r="N48" s="112">
        <v>0</v>
      </c>
      <c r="O48" s="112">
        <v>0</v>
      </c>
      <c r="P48" s="110">
        <v>262100</v>
      </c>
      <c r="Q48" s="89"/>
    </row>
    <row r="49" spans="1:17" ht="29.4" customHeight="1">
      <c r="A49" s="108" t="s">
        <v>101</v>
      </c>
      <c r="B49" s="108" t="s">
        <v>101</v>
      </c>
      <c r="C49" s="108" t="s">
        <v>101</v>
      </c>
      <c r="D49" s="111" t="s">
        <v>261</v>
      </c>
      <c r="E49" s="112">
        <v>0</v>
      </c>
      <c r="F49" s="112">
        <v>0</v>
      </c>
      <c r="G49" s="112">
        <v>0</v>
      </c>
      <c r="H49" s="112">
        <v>0</v>
      </c>
      <c r="I49" s="112">
        <v>0</v>
      </c>
      <c r="J49" s="112">
        <v>262100</v>
      </c>
      <c r="K49" s="112">
        <v>0</v>
      </c>
      <c r="L49" s="112">
        <v>262100</v>
      </c>
      <c r="M49" s="112">
        <v>0</v>
      </c>
      <c r="N49" s="112">
        <v>0</v>
      </c>
      <c r="O49" s="112">
        <v>0</v>
      </c>
      <c r="P49" s="110">
        <v>262100</v>
      </c>
      <c r="Q49" s="89"/>
    </row>
    <row r="50" spans="1:17" ht="42" customHeight="1">
      <c r="A50" s="96" t="s">
        <v>262</v>
      </c>
      <c r="B50" s="96" t="s">
        <v>263</v>
      </c>
      <c r="C50" s="96" t="s">
        <v>253</v>
      </c>
      <c r="D50" s="111" t="s">
        <v>264</v>
      </c>
      <c r="E50" s="112">
        <v>505300</v>
      </c>
      <c r="F50" s="112">
        <v>505300</v>
      </c>
      <c r="G50" s="112">
        <v>414180</v>
      </c>
      <c r="H50" s="112">
        <v>0</v>
      </c>
      <c r="I50" s="112">
        <v>0</v>
      </c>
      <c r="J50" s="112">
        <v>0</v>
      </c>
      <c r="K50" s="112">
        <v>0</v>
      </c>
      <c r="L50" s="112">
        <v>0</v>
      </c>
      <c r="M50" s="112">
        <v>0</v>
      </c>
      <c r="N50" s="112">
        <v>0</v>
      </c>
      <c r="O50" s="112">
        <v>0</v>
      </c>
      <c r="P50" s="110">
        <v>505300</v>
      </c>
      <c r="Q50" s="89"/>
    </row>
    <row r="51" spans="1:17" ht="21" customHeight="1">
      <c r="A51" s="108" t="s">
        <v>101</v>
      </c>
      <c r="B51" s="108" t="s">
        <v>192</v>
      </c>
      <c r="C51" s="108" t="s">
        <v>101</v>
      </c>
      <c r="D51" s="109" t="s">
        <v>193</v>
      </c>
      <c r="E51" s="110">
        <v>251665</v>
      </c>
      <c r="F51" s="110">
        <v>251665</v>
      </c>
      <c r="G51" s="110">
        <v>0</v>
      </c>
      <c r="H51" s="110">
        <v>0</v>
      </c>
      <c r="I51" s="110">
        <v>0</v>
      </c>
      <c r="J51" s="110">
        <v>0</v>
      </c>
      <c r="K51" s="110">
        <v>0</v>
      </c>
      <c r="L51" s="110">
        <v>0</v>
      </c>
      <c r="M51" s="110">
        <v>0</v>
      </c>
      <c r="N51" s="110">
        <v>0</v>
      </c>
      <c r="O51" s="110">
        <v>0</v>
      </c>
      <c r="P51" s="110">
        <v>251665</v>
      </c>
      <c r="Q51" s="89"/>
    </row>
    <row r="52" spans="1:17" ht="51.6" customHeight="1">
      <c r="A52" s="96" t="s">
        <v>265</v>
      </c>
      <c r="B52" s="96" t="s">
        <v>266</v>
      </c>
      <c r="C52" s="96" t="s">
        <v>267</v>
      </c>
      <c r="D52" s="111" t="s">
        <v>268</v>
      </c>
      <c r="E52" s="112">
        <v>251665</v>
      </c>
      <c r="F52" s="112">
        <v>251665</v>
      </c>
      <c r="G52" s="112">
        <v>0</v>
      </c>
      <c r="H52" s="112">
        <v>0</v>
      </c>
      <c r="I52" s="112">
        <v>0</v>
      </c>
      <c r="J52" s="112">
        <v>0</v>
      </c>
      <c r="K52" s="112">
        <v>0</v>
      </c>
      <c r="L52" s="112">
        <v>0</v>
      </c>
      <c r="M52" s="112">
        <v>0</v>
      </c>
      <c r="N52" s="112">
        <v>0</v>
      </c>
      <c r="O52" s="112">
        <v>0</v>
      </c>
      <c r="P52" s="110">
        <v>251665</v>
      </c>
      <c r="Q52" s="89"/>
    </row>
    <row r="53" spans="1:17" ht="13.95" customHeight="1">
      <c r="A53" s="108" t="s">
        <v>101</v>
      </c>
      <c r="B53" s="108" t="s">
        <v>269</v>
      </c>
      <c r="C53" s="108" t="s">
        <v>101</v>
      </c>
      <c r="D53" s="109" t="s">
        <v>270</v>
      </c>
      <c r="E53" s="110">
        <v>4266370</v>
      </c>
      <c r="F53" s="110">
        <v>4266370</v>
      </c>
      <c r="G53" s="110">
        <v>3028332</v>
      </c>
      <c r="H53" s="110">
        <v>442120</v>
      </c>
      <c r="I53" s="110">
        <v>0</v>
      </c>
      <c r="J53" s="110">
        <v>0</v>
      </c>
      <c r="K53" s="110">
        <v>0</v>
      </c>
      <c r="L53" s="110">
        <v>0</v>
      </c>
      <c r="M53" s="110">
        <v>0</v>
      </c>
      <c r="N53" s="110">
        <v>0</v>
      </c>
      <c r="O53" s="110">
        <v>0</v>
      </c>
      <c r="P53" s="110">
        <v>4266370</v>
      </c>
      <c r="Q53" s="89"/>
    </row>
    <row r="54" spans="1:17" ht="30.6" customHeight="1">
      <c r="A54" s="96" t="s">
        <v>271</v>
      </c>
      <c r="B54" s="96" t="s">
        <v>272</v>
      </c>
      <c r="C54" s="96" t="s">
        <v>273</v>
      </c>
      <c r="D54" s="111" t="s">
        <v>274</v>
      </c>
      <c r="E54" s="112">
        <v>4266370</v>
      </c>
      <c r="F54" s="112">
        <v>4266370</v>
      </c>
      <c r="G54" s="112">
        <v>3028332</v>
      </c>
      <c r="H54" s="112">
        <v>442120</v>
      </c>
      <c r="I54" s="112">
        <v>0</v>
      </c>
      <c r="J54" s="112">
        <v>0</v>
      </c>
      <c r="K54" s="112">
        <v>0</v>
      </c>
      <c r="L54" s="112">
        <v>0</v>
      </c>
      <c r="M54" s="112">
        <v>0</v>
      </c>
      <c r="N54" s="112">
        <v>0</v>
      </c>
      <c r="O54" s="112">
        <v>0</v>
      </c>
      <c r="P54" s="110">
        <v>4266370</v>
      </c>
      <c r="Q54" s="89"/>
    </row>
    <row r="55" spans="1:17" ht="13.95" customHeight="1">
      <c r="A55" s="100" t="s">
        <v>275</v>
      </c>
      <c r="B55" s="100" t="s">
        <v>101</v>
      </c>
      <c r="C55" s="100" t="s">
        <v>101</v>
      </c>
      <c r="D55" s="101" t="s">
        <v>276</v>
      </c>
      <c r="E55" s="102">
        <v>12183617</v>
      </c>
      <c r="F55" s="102">
        <v>11983617</v>
      </c>
      <c r="G55" s="102">
        <v>3496550</v>
      </c>
      <c r="H55" s="102">
        <v>43000</v>
      </c>
      <c r="I55" s="102">
        <v>0</v>
      </c>
      <c r="J55" s="102">
        <v>6162000</v>
      </c>
      <c r="K55" s="102">
        <v>6162000</v>
      </c>
      <c r="L55" s="102">
        <v>0</v>
      </c>
      <c r="M55" s="102">
        <v>0</v>
      </c>
      <c r="N55" s="102">
        <v>0</v>
      </c>
      <c r="O55" s="102">
        <v>6162000</v>
      </c>
      <c r="P55" s="102">
        <v>18345617</v>
      </c>
      <c r="Q55" s="89"/>
    </row>
    <row r="56" spans="1:17" s="107" customFormat="1" ht="13.95" customHeight="1">
      <c r="A56" s="103" t="s">
        <v>277</v>
      </c>
      <c r="B56" s="103" t="s">
        <v>101</v>
      </c>
      <c r="C56" s="103" t="s">
        <v>101</v>
      </c>
      <c r="D56" s="104" t="s">
        <v>276</v>
      </c>
      <c r="E56" s="105">
        <v>12183617</v>
      </c>
      <c r="F56" s="105">
        <v>11983617</v>
      </c>
      <c r="G56" s="105">
        <v>3496550</v>
      </c>
      <c r="H56" s="105">
        <v>43000</v>
      </c>
      <c r="I56" s="105">
        <v>0</v>
      </c>
      <c r="J56" s="105">
        <v>6162000</v>
      </c>
      <c r="K56" s="105">
        <v>6162000</v>
      </c>
      <c r="L56" s="105">
        <v>0</v>
      </c>
      <c r="M56" s="105">
        <v>0</v>
      </c>
      <c r="N56" s="105">
        <v>0</v>
      </c>
      <c r="O56" s="105">
        <v>6162000</v>
      </c>
      <c r="P56" s="105">
        <v>18345617</v>
      </c>
      <c r="Q56" s="106"/>
    </row>
    <row r="57" spans="1:17" ht="13.95" customHeight="1">
      <c r="A57" s="108" t="s">
        <v>101</v>
      </c>
      <c r="B57" s="108" t="s">
        <v>173</v>
      </c>
      <c r="C57" s="108" t="s">
        <v>101</v>
      </c>
      <c r="D57" s="109" t="s">
        <v>174</v>
      </c>
      <c r="E57" s="110">
        <v>4783560</v>
      </c>
      <c r="F57" s="110">
        <v>4783560</v>
      </c>
      <c r="G57" s="110">
        <v>3496550</v>
      </c>
      <c r="H57" s="110">
        <v>43000</v>
      </c>
      <c r="I57" s="110">
        <v>0</v>
      </c>
      <c r="J57" s="110">
        <v>0</v>
      </c>
      <c r="K57" s="110">
        <v>0</v>
      </c>
      <c r="L57" s="110">
        <v>0</v>
      </c>
      <c r="M57" s="110">
        <v>0</v>
      </c>
      <c r="N57" s="110">
        <v>0</v>
      </c>
      <c r="O57" s="110">
        <v>0</v>
      </c>
      <c r="P57" s="110">
        <v>4783560</v>
      </c>
      <c r="Q57" s="89"/>
    </row>
    <row r="58" spans="1:17" ht="31.8" customHeight="1">
      <c r="A58" s="96" t="s">
        <v>278</v>
      </c>
      <c r="B58" s="96" t="s">
        <v>233</v>
      </c>
      <c r="C58" s="96" t="s">
        <v>177</v>
      </c>
      <c r="D58" s="111" t="s">
        <v>234</v>
      </c>
      <c r="E58" s="112">
        <v>4783560</v>
      </c>
      <c r="F58" s="112">
        <v>4783560</v>
      </c>
      <c r="G58" s="112">
        <v>3496550</v>
      </c>
      <c r="H58" s="112">
        <v>43000</v>
      </c>
      <c r="I58" s="112">
        <v>0</v>
      </c>
      <c r="J58" s="112">
        <v>0</v>
      </c>
      <c r="K58" s="112">
        <v>0</v>
      </c>
      <c r="L58" s="112">
        <v>0</v>
      </c>
      <c r="M58" s="112">
        <v>0</v>
      </c>
      <c r="N58" s="112">
        <v>0</v>
      </c>
      <c r="O58" s="112">
        <v>0</v>
      </c>
      <c r="P58" s="110">
        <v>4783560</v>
      </c>
      <c r="Q58" s="89"/>
    </row>
    <row r="59" spans="1:17" ht="13.95" customHeight="1">
      <c r="A59" s="108" t="s">
        <v>101</v>
      </c>
      <c r="B59" s="108" t="s">
        <v>215</v>
      </c>
      <c r="C59" s="108" t="s">
        <v>101</v>
      </c>
      <c r="D59" s="109" t="s">
        <v>216</v>
      </c>
      <c r="E59" s="110">
        <v>200000</v>
      </c>
      <c r="F59" s="110">
        <v>0</v>
      </c>
      <c r="G59" s="110">
        <v>0</v>
      </c>
      <c r="H59" s="110">
        <v>0</v>
      </c>
      <c r="I59" s="110">
        <v>0</v>
      </c>
      <c r="J59" s="110">
        <v>0</v>
      </c>
      <c r="K59" s="110">
        <v>0</v>
      </c>
      <c r="L59" s="110">
        <v>0</v>
      </c>
      <c r="M59" s="110">
        <v>0</v>
      </c>
      <c r="N59" s="110">
        <v>0</v>
      </c>
      <c r="O59" s="110">
        <v>0</v>
      </c>
      <c r="P59" s="110">
        <v>200000</v>
      </c>
      <c r="Q59" s="89"/>
    </row>
    <row r="60" spans="1:17" ht="13.95" customHeight="1">
      <c r="A60" s="96" t="s">
        <v>279</v>
      </c>
      <c r="B60" s="96" t="s">
        <v>280</v>
      </c>
      <c r="C60" s="96" t="s">
        <v>281</v>
      </c>
      <c r="D60" s="111" t="s">
        <v>282</v>
      </c>
      <c r="E60" s="112">
        <v>200000</v>
      </c>
      <c r="F60" s="112">
        <v>0</v>
      </c>
      <c r="G60" s="112">
        <v>0</v>
      </c>
      <c r="H60" s="112">
        <v>0</v>
      </c>
      <c r="I60" s="112">
        <v>0</v>
      </c>
      <c r="J60" s="112">
        <v>0</v>
      </c>
      <c r="K60" s="112">
        <v>0</v>
      </c>
      <c r="L60" s="112">
        <v>0</v>
      </c>
      <c r="M60" s="112">
        <v>0</v>
      </c>
      <c r="N60" s="112">
        <v>0</v>
      </c>
      <c r="O60" s="112">
        <v>0</v>
      </c>
      <c r="P60" s="110">
        <v>200000</v>
      </c>
      <c r="Q60" s="89"/>
    </row>
    <row r="61" spans="1:17" ht="13.95" customHeight="1">
      <c r="A61" s="108" t="s">
        <v>101</v>
      </c>
      <c r="B61" s="108" t="s">
        <v>283</v>
      </c>
      <c r="C61" s="108" t="s">
        <v>101</v>
      </c>
      <c r="D61" s="109" t="s">
        <v>284</v>
      </c>
      <c r="E61" s="110">
        <v>7200057</v>
      </c>
      <c r="F61" s="110">
        <v>7200057</v>
      </c>
      <c r="G61" s="110">
        <v>0</v>
      </c>
      <c r="H61" s="110">
        <v>0</v>
      </c>
      <c r="I61" s="110">
        <v>0</v>
      </c>
      <c r="J61" s="110">
        <v>6162000</v>
      </c>
      <c r="K61" s="110">
        <v>6162000</v>
      </c>
      <c r="L61" s="110">
        <v>0</v>
      </c>
      <c r="M61" s="110">
        <v>0</v>
      </c>
      <c r="N61" s="110">
        <v>0</v>
      </c>
      <c r="O61" s="110">
        <v>6162000</v>
      </c>
      <c r="P61" s="110">
        <v>13362057</v>
      </c>
      <c r="Q61" s="89"/>
    </row>
    <row r="62" spans="1:17" ht="13.95" customHeight="1">
      <c r="A62" s="96" t="s">
        <v>285</v>
      </c>
      <c r="B62" s="96" t="s">
        <v>286</v>
      </c>
      <c r="C62" s="96" t="s">
        <v>287</v>
      </c>
      <c r="D62" s="111" t="s">
        <v>288</v>
      </c>
      <c r="E62" s="112">
        <v>1550057</v>
      </c>
      <c r="F62" s="112">
        <v>1550057</v>
      </c>
      <c r="G62" s="112">
        <v>0</v>
      </c>
      <c r="H62" s="112">
        <v>0</v>
      </c>
      <c r="I62" s="112">
        <v>0</v>
      </c>
      <c r="J62" s="112">
        <v>0</v>
      </c>
      <c r="K62" s="112">
        <v>0</v>
      </c>
      <c r="L62" s="112">
        <v>0</v>
      </c>
      <c r="M62" s="112">
        <v>0</v>
      </c>
      <c r="N62" s="112">
        <v>0</v>
      </c>
      <c r="O62" s="112">
        <v>0</v>
      </c>
      <c r="P62" s="110">
        <v>1550057</v>
      </c>
      <c r="Q62" s="89"/>
    </row>
    <row r="63" spans="1:17" ht="32.4" customHeight="1">
      <c r="A63" s="96" t="s">
        <v>289</v>
      </c>
      <c r="B63" s="96" t="s">
        <v>290</v>
      </c>
      <c r="C63" s="96" t="s">
        <v>287</v>
      </c>
      <c r="D63" s="111" t="s">
        <v>291</v>
      </c>
      <c r="E63" s="113">
        <v>5650000</v>
      </c>
      <c r="F63" s="113">
        <v>5650000</v>
      </c>
      <c r="G63" s="113">
        <v>0</v>
      </c>
      <c r="H63" s="113">
        <v>0</v>
      </c>
      <c r="I63" s="113">
        <v>0</v>
      </c>
      <c r="J63" s="113">
        <v>6162000</v>
      </c>
      <c r="K63" s="113">
        <v>6162000</v>
      </c>
      <c r="L63" s="113">
        <v>0</v>
      </c>
      <c r="M63" s="113">
        <v>0</v>
      </c>
      <c r="N63" s="113">
        <v>0</v>
      </c>
      <c r="O63" s="113">
        <v>6162000</v>
      </c>
      <c r="P63" s="114">
        <v>11812000</v>
      </c>
      <c r="Q63" s="89"/>
    </row>
    <row r="64" spans="1:17" ht="16.05" customHeight="1">
      <c r="A64" s="108" t="s">
        <v>292</v>
      </c>
      <c r="B64" s="108" t="s">
        <v>292</v>
      </c>
      <c r="C64" s="108" t="s">
        <v>292</v>
      </c>
      <c r="D64" s="115" t="s">
        <v>293</v>
      </c>
      <c r="E64" s="116">
        <v>84101407</v>
      </c>
      <c r="F64" s="116">
        <v>79251407</v>
      </c>
      <c r="G64" s="116">
        <v>44432455</v>
      </c>
      <c r="H64" s="116">
        <v>4074218</v>
      </c>
      <c r="I64" s="116">
        <v>4650000</v>
      </c>
      <c r="J64" s="116">
        <f>J55+J37+J18</f>
        <v>7143200</v>
      </c>
      <c r="K64" s="116">
        <f t="shared" ref="K64:P64" si="1">K55+K37+K18</f>
        <v>6831100</v>
      </c>
      <c r="L64" s="116">
        <f t="shared" si="1"/>
        <v>312100</v>
      </c>
      <c r="M64" s="116">
        <f t="shared" si="1"/>
        <v>0</v>
      </c>
      <c r="N64" s="116">
        <f t="shared" si="1"/>
        <v>0</v>
      </c>
      <c r="O64" s="116">
        <f t="shared" si="1"/>
        <v>6831100</v>
      </c>
      <c r="P64" s="116">
        <f t="shared" si="1"/>
        <v>91244607</v>
      </c>
      <c r="Q64" s="89"/>
    </row>
    <row r="65" spans="1:17" s="121" customFormat="1">
      <c r="A65" s="117"/>
      <c r="B65" s="117"/>
      <c r="C65" s="117"/>
      <c r="D65" s="118"/>
      <c r="E65" s="119"/>
      <c r="F65" s="119"/>
      <c r="G65" s="119"/>
      <c r="H65" s="119"/>
      <c r="I65" s="119"/>
      <c r="J65" s="119"/>
      <c r="K65" s="119"/>
      <c r="L65" s="119"/>
      <c r="M65" s="119"/>
      <c r="N65" s="119"/>
      <c r="O65" s="119"/>
      <c r="P65" s="119"/>
      <c r="Q65" s="120"/>
    </row>
    <row r="66" spans="1:17" s="126" customFormat="1" ht="12.6" customHeight="1">
      <c r="A66" s="122"/>
      <c r="B66" s="122"/>
      <c r="C66" s="122"/>
      <c r="D66" s="123"/>
      <c r="E66" s="124"/>
      <c r="F66" s="124"/>
      <c r="G66" s="124"/>
      <c r="H66" s="124"/>
      <c r="I66" s="124"/>
      <c r="J66" s="124"/>
      <c r="K66" s="124"/>
      <c r="L66" s="124"/>
      <c r="M66" s="124"/>
      <c r="N66" s="124"/>
      <c r="O66" s="124"/>
      <c r="P66" s="124"/>
      <c r="Q66" s="125"/>
    </row>
    <row r="67" spans="1:17" s="129" customFormat="1">
      <c r="A67" s="127"/>
      <c r="B67" s="127"/>
      <c r="C67" s="128" t="s">
        <v>123</v>
      </c>
      <c r="D67" s="128"/>
      <c r="E67" s="128"/>
      <c r="F67" s="128"/>
      <c r="G67" s="128"/>
      <c r="H67" s="127"/>
      <c r="J67" s="128"/>
      <c r="K67" s="128" t="s">
        <v>124</v>
      </c>
      <c r="L67" s="128"/>
      <c r="M67" s="128"/>
      <c r="N67" s="128"/>
      <c r="O67" s="127"/>
      <c r="P67" s="127"/>
      <c r="Q67" s="127"/>
    </row>
  </sheetData>
  <mergeCells count="20">
    <mergeCell ref="P14:P16"/>
    <mergeCell ref="E15:E16"/>
    <mergeCell ref="F15:F16"/>
    <mergeCell ref="G15:H15"/>
    <mergeCell ref="I15:I16"/>
    <mergeCell ref="J15:J16"/>
    <mergeCell ref="K15:K16"/>
    <mergeCell ref="L15:L16"/>
    <mergeCell ref="M15:N15"/>
    <mergeCell ref="O15:O16"/>
    <mergeCell ref="A9:P9"/>
    <mergeCell ref="A10:P10"/>
    <mergeCell ref="A11:D11"/>
    <mergeCell ref="A12:D12"/>
    <mergeCell ref="A14:A16"/>
    <mergeCell ref="B14:B16"/>
    <mergeCell ref="C14:C16"/>
    <mergeCell ref="D14:D16"/>
    <mergeCell ref="E14:I14"/>
    <mergeCell ref="J14:O1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topLeftCell="B1" zoomScale="90" zoomScaleNormal="90" workbookViewId="0">
      <selection sqref="A1:XFD1048576"/>
    </sheetView>
  </sheetViews>
  <sheetFormatPr defaultRowHeight="12"/>
  <cols>
    <col min="1" max="1" width="8.88671875" style="2" hidden="1" customWidth="1"/>
    <col min="2" max="2" width="13.109375" style="2" customWidth="1"/>
    <col min="3" max="3" width="12.5546875" style="2" customWidth="1"/>
    <col min="4" max="4" width="17" style="2" customWidth="1"/>
    <col min="5" max="5" width="12.21875" style="2" customWidth="1"/>
    <col min="6" max="6" width="17.109375" style="2" customWidth="1"/>
    <col min="7" max="7" width="12.21875" style="2" customWidth="1"/>
    <col min="8" max="9" width="8.88671875" style="2" hidden="1" customWidth="1"/>
    <col min="10" max="256" width="8.88671875" style="2"/>
    <col min="257" max="257" width="0" style="2" hidden="1" customWidth="1"/>
    <col min="258" max="258" width="13.109375" style="2" customWidth="1"/>
    <col min="259" max="259" width="12.5546875" style="2" customWidth="1"/>
    <col min="260" max="260" width="17" style="2" customWidth="1"/>
    <col min="261" max="261" width="12.21875" style="2" customWidth="1"/>
    <col min="262" max="262" width="17.109375" style="2" customWidth="1"/>
    <col min="263" max="263" width="12.21875" style="2" customWidth="1"/>
    <col min="264" max="265" width="0" style="2" hidden="1" customWidth="1"/>
    <col min="266" max="512" width="8.88671875" style="2"/>
    <col min="513" max="513" width="0" style="2" hidden="1" customWidth="1"/>
    <col min="514" max="514" width="13.109375" style="2" customWidth="1"/>
    <col min="515" max="515" width="12.5546875" style="2" customWidth="1"/>
    <col min="516" max="516" width="17" style="2" customWidth="1"/>
    <col min="517" max="517" width="12.21875" style="2" customWidth="1"/>
    <col min="518" max="518" width="17.109375" style="2" customWidth="1"/>
    <col min="519" max="519" width="12.21875" style="2" customWidth="1"/>
    <col min="520" max="521" width="0" style="2" hidden="1" customWidth="1"/>
    <col min="522" max="768" width="8.88671875" style="2"/>
    <col min="769" max="769" width="0" style="2" hidden="1" customWidth="1"/>
    <col min="770" max="770" width="13.109375" style="2" customWidth="1"/>
    <col min="771" max="771" width="12.5546875" style="2" customWidth="1"/>
    <col min="772" max="772" width="17" style="2" customWidth="1"/>
    <col min="773" max="773" width="12.21875" style="2" customWidth="1"/>
    <col min="774" max="774" width="17.109375" style="2" customWidth="1"/>
    <col min="775" max="775" width="12.21875" style="2" customWidth="1"/>
    <col min="776" max="777" width="0" style="2" hidden="1" customWidth="1"/>
    <col min="778" max="1024" width="8.88671875" style="2"/>
    <col min="1025" max="1025" width="0" style="2" hidden="1" customWidth="1"/>
    <col min="1026" max="1026" width="13.109375" style="2" customWidth="1"/>
    <col min="1027" max="1027" width="12.5546875" style="2" customWidth="1"/>
    <col min="1028" max="1028" width="17" style="2" customWidth="1"/>
    <col min="1029" max="1029" width="12.21875" style="2" customWidth="1"/>
    <col min="1030" max="1030" width="17.109375" style="2" customWidth="1"/>
    <col min="1031" max="1031" width="12.21875" style="2" customWidth="1"/>
    <col min="1032" max="1033" width="0" style="2" hidden="1" customWidth="1"/>
    <col min="1034" max="1280" width="8.88671875" style="2"/>
    <col min="1281" max="1281" width="0" style="2" hidden="1" customWidth="1"/>
    <col min="1282" max="1282" width="13.109375" style="2" customWidth="1"/>
    <col min="1283" max="1283" width="12.5546875" style="2" customWidth="1"/>
    <col min="1284" max="1284" width="17" style="2" customWidth="1"/>
    <col min="1285" max="1285" width="12.21875" style="2" customWidth="1"/>
    <col min="1286" max="1286" width="17.109375" style="2" customWidth="1"/>
    <col min="1287" max="1287" width="12.21875" style="2" customWidth="1"/>
    <col min="1288" max="1289" width="0" style="2" hidden="1" customWidth="1"/>
    <col min="1290" max="1536" width="8.88671875" style="2"/>
    <col min="1537" max="1537" width="0" style="2" hidden="1" customWidth="1"/>
    <col min="1538" max="1538" width="13.109375" style="2" customWidth="1"/>
    <col min="1539" max="1539" width="12.5546875" style="2" customWidth="1"/>
    <col min="1540" max="1540" width="17" style="2" customWidth="1"/>
    <col min="1541" max="1541" width="12.21875" style="2" customWidth="1"/>
    <col min="1542" max="1542" width="17.109375" style="2" customWidth="1"/>
    <col min="1543" max="1543" width="12.21875" style="2" customWidth="1"/>
    <col min="1544" max="1545" width="0" style="2" hidden="1" customWidth="1"/>
    <col min="1546" max="1792" width="8.88671875" style="2"/>
    <col min="1793" max="1793" width="0" style="2" hidden="1" customWidth="1"/>
    <col min="1794" max="1794" width="13.109375" style="2" customWidth="1"/>
    <col min="1795" max="1795" width="12.5546875" style="2" customWidth="1"/>
    <col min="1796" max="1796" width="17" style="2" customWidth="1"/>
    <col min="1797" max="1797" width="12.21875" style="2" customWidth="1"/>
    <col min="1798" max="1798" width="17.109375" style="2" customWidth="1"/>
    <col min="1799" max="1799" width="12.21875" style="2" customWidth="1"/>
    <col min="1800" max="1801" width="0" style="2" hidden="1" customWidth="1"/>
    <col min="1802" max="2048" width="8.88671875" style="2"/>
    <col min="2049" max="2049" width="0" style="2" hidden="1" customWidth="1"/>
    <col min="2050" max="2050" width="13.109375" style="2" customWidth="1"/>
    <col min="2051" max="2051" width="12.5546875" style="2" customWidth="1"/>
    <col min="2052" max="2052" width="17" style="2" customWidth="1"/>
    <col min="2053" max="2053" width="12.21875" style="2" customWidth="1"/>
    <col min="2054" max="2054" width="17.109375" style="2" customWidth="1"/>
    <col min="2055" max="2055" width="12.21875" style="2" customWidth="1"/>
    <col min="2056" max="2057" width="0" style="2" hidden="1" customWidth="1"/>
    <col min="2058" max="2304" width="8.88671875" style="2"/>
    <col min="2305" max="2305" width="0" style="2" hidden="1" customWidth="1"/>
    <col min="2306" max="2306" width="13.109375" style="2" customWidth="1"/>
    <col min="2307" max="2307" width="12.5546875" style="2" customWidth="1"/>
    <col min="2308" max="2308" width="17" style="2" customWidth="1"/>
    <col min="2309" max="2309" width="12.21875" style="2" customWidth="1"/>
    <col min="2310" max="2310" width="17.109375" style="2" customWidth="1"/>
    <col min="2311" max="2311" width="12.21875" style="2" customWidth="1"/>
    <col min="2312" max="2313" width="0" style="2" hidden="1" customWidth="1"/>
    <col min="2314" max="2560" width="8.88671875" style="2"/>
    <col min="2561" max="2561" width="0" style="2" hidden="1" customWidth="1"/>
    <col min="2562" max="2562" width="13.109375" style="2" customWidth="1"/>
    <col min="2563" max="2563" width="12.5546875" style="2" customWidth="1"/>
    <col min="2564" max="2564" width="17" style="2" customWidth="1"/>
    <col min="2565" max="2565" width="12.21875" style="2" customWidth="1"/>
    <col min="2566" max="2566" width="17.109375" style="2" customWidth="1"/>
    <col min="2567" max="2567" width="12.21875" style="2" customWidth="1"/>
    <col min="2568" max="2569" width="0" style="2" hidden="1" customWidth="1"/>
    <col min="2570" max="2816" width="8.88671875" style="2"/>
    <col min="2817" max="2817" width="0" style="2" hidden="1" customWidth="1"/>
    <col min="2818" max="2818" width="13.109375" style="2" customWidth="1"/>
    <col min="2819" max="2819" width="12.5546875" style="2" customWidth="1"/>
    <col min="2820" max="2820" width="17" style="2" customWidth="1"/>
    <col min="2821" max="2821" width="12.21875" style="2" customWidth="1"/>
    <col min="2822" max="2822" width="17.109375" style="2" customWidth="1"/>
    <col min="2823" max="2823" width="12.21875" style="2" customWidth="1"/>
    <col min="2824" max="2825" width="0" style="2" hidden="1" customWidth="1"/>
    <col min="2826" max="3072" width="8.88671875" style="2"/>
    <col min="3073" max="3073" width="0" style="2" hidden="1" customWidth="1"/>
    <col min="3074" max="3074" width="13.109375" style="2" customWidth="1"/>
    <col min="3075" max="3075" width="12.5546875" style="2" customWidth="1"/>
    <col min="3076" max="3076" width="17" style="2" customWidth="1"/>
    <col min="3077" max="3077" width="12.21875" style="2" customWidth="1"/>
    <col min="3078" max="3078" width="17.109375" style="2" customWidth="1"/>
    <col min="3079" max="3079" width="12.21875" style="2" customWidth="1"/>
    <col min="3080" max="3081" width="0" style="2" hidden="1" customWidth="1"/>
    <col min="3082" max="3328" width="8.88671875" style="2"/>
    <col min="3329" max="3329" width="0" style="2" hidden="1" customWidth="1"/>
    <col min="3330" max="3330" width="13.109375" style="2" customWidth="1"/>
    <col min="3331" max="3331" width="12.5546875" style="2" customWidth="1"/>
    <col min="3332" max="3332" width="17" style="2" customWidth="1"/>
    <col min="3333" max="3333" width="12.21875" style="2" customWidth="1"/>
    <col min="3334" max="3334" width="17.109375" style="2" customWidth="1"/>
    <col min="3335" max="3335" width="12.21875" style="2" customWidth="1"/>
    <col min="3336" max="3337" width="0" style="2" hidden="1" customWidth="1"/>
    <col min="3338" max="3584" width="8.88671875" style="2"/>
    <col min="3585" max="3585" width="0" style="2" hidden="1" customWidth="1"/>
    <col min="3586" max="3586" width="13.109375" style="2" customWidth="1"/>
    <col min="3587" max="3587" width="12.5546875" style="2" customWidth="1"/>
    <col min="3588" max="3588" width="17" style="2" customWidth="1"/>
    <col min="3589" max="3589" width="12.21875" style="2" customWidth="1"/>
    <col min="3590" max="3590" width="17.109375" style="2" customWidth="1"/>
    <col min="3591" max="3591" width="12.21875" style="2" customWidth="1"/>
    <col min="3592" max="3593" width="0" style="2" hidden="1" customWidth="1"/>
    <col min="3594" max="3840" width="8.88671875" style="2"/>
    <col min="3841" max="3841" width="0" style="2" hidden="1" customWidth="1"/>
    <col min="3842" max="3842" width="13.109375" style="2" customWidth="1"/>
    <col min="3843" max="3843" width="12.5546875" style="2" customWidth="1"/>
    <col min="3844" max="3844" width="17" style="2" customWidth="1"/>
    <col min="3845" max="3845" width="12.21875" style="2" customWidth="1"/>
    <col min="3846" max="3846" width="17.109375" style="2" customWidth="1"/>
    <col min="3847" max="3847" width="12.21875" style="2" customWidth="1"/>
    <col min="3848" max="3849" width="0" style="2" hidden="1" customWidth="1"/>
    <col min="3850" max="4096" width="8.88671875" style="2"/>
    <col min="4097" max="4097" width="0" style="2" hidden="1" customWidth="1"/>
    <col min="4098" max="4098" width="13.109375" style="2" customWidth="1"/>
    <col min="4099" max="4099" width="12.5546875" style="2" customWidth="1"/>
    <col min="4100" max="4100" width="17" style="2" customWidth="1"/>
    <col min="4101" max="4101" width="12.21875" style="2" customWidth="1"/>
    <col min="4102" max="4102" width="17.109375" style="2" customWidth="1"/>
    <col min="4103" max="4103" width="12.21875" style="2" customWidth="1"/>
    <col min="4104" max="4105" width="0" style="2" hidden="1" customWidth="1"/>
    <col min="4106" max="4352" width="8.88671875" style="2"/>
    <col min="4353" max="4353" width="0" style="2" hidden="1" customWidth="1"/>
    <col min="4354" max="4354" width="13.109375" style="2" customWidth="1"/>
    <col min="4355" max="4355" width="12.5546875" style="2" customWidth="1"/>
    <col min="4356" max="4356" width="17" style="2" customWidth="1"/>
    <col min="4357" max="4357" width="12.21875" style="2" customWidth="1"/>
    <col min="4358" max="4358" width="17.109375" style="2" customWidth="1"/>
    <col min="4359" max="4359" width="12.21875" style="2" customWidth="1"/>
    <col min="4360" max="4361" width="0" style="2" hidden="1" customWidth="1"/>
    <col min="4362" max="4608" width="8.88671875" style="2"/>
    <col min="4609" max="4609" width="0" style="2" hidden="1" customWidth="1"/>
    <col min="4610" max="4610" width="13.109375" style="2" customWidth="1"/>
    <col min="4611" max="4611" width="12.5546875" style="2" customWidth="1"/>
    <col min="4612" max="4612" width="17" style="2" customWidth="1"/>
    <col min="4613" max="4613" width="12.21875" style="2" customWidth="1"/>
    <col min="4614" max="4614" width="17.109375" style="2" customWidth="1"/>
    <col min="4615" max="4615" width="12.21875" style="2" customWidth="1"/>
    <col min="4616" max="4617" width="0" style="2" hidden="1" customWidth="1"/>
    <col min="4618" max="4864" width="8.88671875" style="2"/>
    <col min="4865" max="4865" width="0" style="2" hidden="1" customWidth="1"/>
    <col min="4866" max="4866" width="13.109375" style="2" customWidth="1"/>
    <col min="4867" max="4867" width="12.5546875" style="2" customWidth="1"/>
    <col min="4868" max="4868" width="17" style="2" customWidth="1"/>
    <col min="4869" max="4869" width="12.21875" style="2" customWidth="1"/>
    <col min="4870" max="4870" width="17.109375" style="2" customWidth="1"/>
    <col min="4871" max="4871" width="12.21875" style="2" customWidth="1"/>
    <col min="4872" max="4873" width="0" style="2" hidden="1" customWidth="1"/>
    <col min="4874" max="5120" width="8.88671875" style="2"/>
    <col min="5121" max="5121" width="0" style="2" hidden="1" customWidth="1"/>
    <col min="5122" max="5122" width="13.109375" style="2" customWidth="1"/>
    <col min="5123" max="5123" width="12.5546875" style="2" customWidth="1"/>
    <col min="5124" max="5124" width="17" style="2" customWidth="1"/>
    <col min="5125" max="5125" width="12.21875" style="2" customWidth="1"/>
    <col min="5126" max="5126" width="17.109375" style="2" customWidth="1"/>
    <col min="5127" max="5127" width="12.21875" style="2" customWidth="1"/>
    <col min="5128" max="5129" width="0" style="2" hidden="1" customWidth="1"/>
    <col min="5130" max="5376" width="8.88671875" style="2"/>
    <col min="5377" max="5377" width="0" style="2" hidden="1" customWidth="1"/>
    <col min="5378" max="5378" width="13.109375" style="2" customWidth="1"/>
    <col min="5379" max="5379" width="12.5546875" style="2" customWidth="1"/>
    <col min="5380" max="5380" width="17" style="2" customWidth="1"/>
    <col min="5381" max="5381" width="12.21875" style="2" customWidth="1"/>
    <col min="5382" max="5382" width="17.109375" style="2" customWidth="1"/>
    <col min="5383" max="5383" width="12.21875" style="2" customWidth="1"/>
    <col min="5384" max="5385" width="0" style="2" hidden="1" customWidth="1"/>
    <col min="5386" max="5632" width="8.88671875" style="2"/>
    <col min="5633" max="5633" width="0" style="2" hidden="1" customWidth="1"/>
    <col min="5634" max="5634" width="13.109375" style="2" customWidth="1"/>
    <col min="5635" max="5635" width="12.5546875" style="2" customWidth="1"/>
    <col min="5636" max="5636" width="17" style="2" customWidth="1"/>
    <col min="5637" max="5637" width="12.21875" style="2" customWidth="1"/>
    <col min="5638" max="5638" width="17.109375" style="2" customWidth="1"/>
    <col min="5639" max="5639" width="12.21875" style="2" customWidth="1"/>
    <col min="5640" max="5641" width="0" style="2" hidden="1" customWidth="1"/>
    <col min="5642" max="5888" width="8.88671875" style="2"/>
    <col min="5889" max="5889" width="0" style="2" hidden="1" customWidth="1"/>
    <col min="5890" max="5890" width="13.109375" style="2" customWidth="1"/>
    <col min="5891" max="5891" width="12.5546875" style="2" customWidth="1"/>
    <col min="5892" max="5892" width="17" style="2" customWidth="1"/>
    <col min="5893" max="5893" width="12.21875" style="2" customWidth="1"/>
    <col min="5894" max="5894" width="17.109375" style="2" customWidth="1"/>
    <col min="5895" max="5895" width="12.21875" style="2" customWidth="1"/>
    <col min="5896" max="5897" width="0" style="2" hidden="1" customWidth="1"/>
    <col min="5898" max="6144" width="8.88671875" style="2"/>
    <col min="6145" max="6145" width="0" style="2" hidden="1" customWidth="1"/>
    <col min="6146" max="6146" width="13.109375" style="2" customWidth="1"/>
    <col min="6147" max="6147" width="12.5546875" style="2" customWidth="1"/>
    <col min="6148" max="6148" width="17" style="2" customWidth="1"/>
    <col min="6149" max="6149" width="12.21875" style="2" customWidth="1"/>
    <col min="6150" max="6150" width="17.109375" style="2" customWidth="1"/>
    <col min="6151" max="6151" width="12.21875" style="2" customWidth="1"/>
    <col min="6152" max="6153" width="0" style="2" hidden="1" customWidth="1"/>
    <col min="6154" max="6400" width="8.88671875" style="2"/>
    <col min="6401" max="6401" width="0" style="2" hidden="1" customWidth="1"/>
    <col min="6402" max="6402" width="13.109375" style="2" customWidth="1"/>
    <col min="6403" max="6403" width="12.5546875" style="2" customWidth="1"/>
    <col min="6404" max="6404" width="17" style="2" customWidth="1"/>
    <col min="6405" max="6405" width="12.21875" style="2" customWidth="1"/>
    <col min="6406" max="6406" width="17.109375" style="2" customWidth="1"/>
    <col min="6407" max="6407" width="12.21875" style="2" customWidth="1"/>
    <col min="6408" max="6409" width="0" style="2" hidden="1" customWidth="1"/>
    <col min="6410" max="6656" width="8.88671875" style="2"/>
    <col min="6657" max="6657" width="0" style="2" hidden="1" customWidth="1"/>
    <col min="6658" max="6658" width="13.109375" style="2" customWidth="1"/>
    <col min="6659" max="6659" width="12.5546875" style="2" customWidth="1"/>
    <col min="6660" max="6660" width="17" style="2" customWidth="1"/>
    <col min="6661" max="6661" width="12.21875" style="2" customWidth="1"/>
    <col min="6662" max="6662" width="17.109375" style="2" customWidth="1"/>
    <col min="6663" max="6663" width="12.21875" style="2" customWidth="1"/>
    <col min="6664" max="6665" width="0" style="2" hidden="1" customWidth="1"/>
    <col min="6666" max="6912" width="8.88671875" style="2"/>
    <col min="6913" max="6913" width="0" style="2" hidden="1" customWidth="1"/>
    <col min="6914" max="6914" width="13.109375" style="2" customWidth="1"/>
    <col min="6915" max="6915" width="12.5546875" style="2" customWidth="1"/>
    <col min="6916" max="6916" width="17" style="2" customWidth="1"/>
    <col min="6917" max="6917" width="12.21875" style="2" customWidth="1"/>
    <col min="6918" max="6918" width="17.109375" style="2" customWidth="1"/>
    <col min="6919" max="6919" width="12.21875" style="2" customWidth="1"/>
    <col min="6920" max="6921" width="0" style="2" hidden="1" customWidth="1"/>
    <col min="6922" max="7168" width="8.88671875" style="2"/>
    <col min="7169" max="7169" width="0" style="2" hidden="1" customWidth="1"/>
    <col min="7170" max="7170" width="13.109375" style="2" customWidth="1"/>
    <col min="7171" max="7171" width="12.5546875" style="2" customWidth="1"/>
    <col min="7172" max="7172" width="17" style="2" customWidth="1"/>
    <col min="7173" max="7173" width="12.21875" style="2" customWidth="1"/>
    <col min="7174" max="7174" width="17.109375" style="2" customWidth="1"/>
    <col min="7175" max="7175" width="12.21875" style="2" customWidth="1"/>
    <col min="7176" max="7177" width="0" style="2" hidden="1" customWidth="1"/>
    <col min="7178" max="7424" width="8.88671875" style="2"/>
    <col min="7425" max="7425" width="0" style="2" hidden="1" customWidth="1"/>
    <col min="7426" max="7426" width="13.109375" style="2" customWidth="1"/>
    <col min="7427" max="7427" width="12.5546875" style="2" customWidth="1"/>
    <col min="7428" max="7428" width="17" style="2" customWidth="1"/>
    <col min="7429" max="7429" width="12.21875" style="2" customWidth="1"/>
    <col min="7430" max="7430" width="17.109375" style="2" customWidth="1"/>
    <col min="7431" max="7431" width="12.21875" style="2" customWidth="1"/>
    <col min="7432" max="7433" width="0" style="2" hidden="1" customWidth="1"/>
    <col min="7434" max="7680" width="8.88671875" style="2"/>
    <col min="7681" max="7681" width="0" style="2" hidden="1" customWidth="1"/>
    <col min="7682" max="7682" width="13.109375" style="2" customWidth="1"/>
    <col min="7683" max="7683" width="12.5546875" style="2" customWidth="1"/>
    <col min="7684" max="7684" width="17" style="2" customWidth="1"/>
    <col min="7685" max="7685" width="12.21875" style="2" customWidth="1"/>
    <col min="7686" max="7686" width="17.109375" style="2" customWidth="1"/>
    <col min="7687" max="7687" width="12.21875" style="2" customWidth="1"/>
    <col min="7688" max="7689" width="0" style="2" hidden="1" customWidth="1"/>
    <col min="7690" max="7936" width="8.88671875" style="2"/>
    <col min="7937" max="7937" width="0" style="2" hidden="1" customWidth="1"/>
    <col min="7938" max="7938" width="13.109375" style="2" customWidth="1"/>
    <col min="7939" max="7939" width="12.5546875" style="2" customWidth="1"/>
    <col min="7940" max="7940" width="17" style="2" customWidth="1"/>
    <col min="7941" max="7941" width="12.21875" style="2" customWidth="1"/>
    <col min="7942" max="7942" width="17.109375" style="2" customWidth="1"/>
    <col min="7943" max="7943" width="12.21875" style="2" customWidth="1"/>
    <col min="7944" max="7945" width="0" style="2" hidden="1" customWidth="1"/>
    <col min="7946" max="8192" width="8.88671875" style="2"/>
    <col min="8193" max="8193" width="0" style="2" hidden="1" customWidth="1"/>
    <col min="8194" max="8194" width="13.109375" style="2" customWidth="1"/>
    <col min="8195" max="8195" width="12.5546875" style="2" customWidth="1"/>
    <col min="8196" max="8196" width="17" style="2" customWidth="1"/>
    <col min="8197" max="8197" width="12.21875" style="2" customWidth="1"/>
    <col min="8198" max="8198" width="17.109375" style="2" customWidth="1"/>
    <col min="8199" max="8199" width="12.21875" style="2" customWidth="1"/>
    <col min="8200" max="8201" width="0" style="2" hidden="1" customWidth="1"/>
    <col min="8202" max="8448" width="8.88671875" style="2"/>
    <col min="8449" max="8449" width="0" style="2" hidden="1" customWidth="1"/>
    <col min="8450" max="8450" width="13.109375" style="2" customWidth="1"/>
    <col min="8451" max="8451" width="12.5546875" style="2" customWidth="1"/>
    <col min="8452" max="8452" width="17" style="2" customWidth="1"/>
    <col min="8453" max="8453" width="12.21875" style="2" customWidth="1"/>
    <col min="8454" max="8454" width="17.109375" style="2" customWidth="1"/>
    <col min="8455" max="8455" width="12.21875" style="2" customWidth="1"/>
    <col min="8456" max="8457" width="0" style="2" hidden="1" customWidth="1"/>
    <col min="8458" max="8704" width="8.88671875" style="2"/>
    <col min="8705" max="8705" width="0" style="2" hidden="1" customWidth="1"/>
    <col min="8706" max="8706" width="13.109375" style="2" customWidth="1"/>
    <col min="8707" max="8707" width="12.5546875" style="2" customWidth="1"/>
    <col min="8708" max="8708" width="17" style="2" customWidth="1"/>
    <col min="8709" max="8709" width="12.21875" style="2" customWidth="1"/>
    <col min="8710" max="8710" width="17.109375" style="2" customWidth="1"/>
    <col min="8711" max="8711" width="12.21875" style="2" customWidth="1"/>
    <col min="8712" max="8713" width="0" style="2" hidden="1" customWidth="1"/>
    <col min="8714" max="8960" width="8.88671875" style="2"/>
    <col min="8961" max="8961" width="0" style="2" hidden="1" customWidth="1"/>
    <col min="8962" max="8962" width="13.109375" style="2" customWidth="1"/>
    <col min="8963" max="8963" width="12.5546875" style="2" customWidth="1"/>
    <col min="8964" max="8964" width="17" style="2" customWidth="1"/>
    <col min="8965" max="8965" width="12.21875" style="2" customWidth="1"/>
    <col min="8966" max="8966" width="17.109375" style="2" customWidth="1"/>
    <col min="8967" max="8967" width="12.21875" style="2" customWidth="1"/>
    <col min="8968" max="8969" width="0" style="2" hidden="1" customWidth="1"/>
    <col min="8970" max="9216" width="8.88671875" style="2"/>
    <col min="9217" max="9217" width="0" style="2" hidden="1" customWidth="1"/>
    <col min="9218" max="9218" width="13.109375" style="2" customWidth="1"/>
    <col min="9219" max="9219" width="12.5546875" style="2" customWidth="1"/>
    <col min="9220" max="9220" width="17" style="2" customWidth="1"/>
    <col min="9221" max="9221" width="12.21875" style="2" customWidth="1"/>
    <col min="9222" max="9222" width="17.109375" style="2" customWidth="1"/>
    <col min="9223" max="9223" width="12.21875" style="2" customWidth="1"/>
    <col min="9224" max="9225" width="0" style="2" hidden="1" customWidth="1"/>
    <col min="9226" max="9472" width="8.88671875" style="2"/>
    <col min="9473" max="9473" width="0" style="2" hidden="1" customWidth="1"/>
    <col min="9474" max="9474" width="13.109375" style="2" customWidth="1"/>
    <col min="9475" max="9475" width="12.5546875" style="2" customWidth="1"/>
    <col min="9476" max="9476" width="17" style="2" customWidth="1"/>
    <col min="9477" max="9477" width="12.21875" style="2" customWidth="1"/>
    <col min="9478" max="9478" width="17.109375" style="2" customWidth="1"/>
    <col min="9479" max="9479" width="12.21875" style="2" customWidth="1"/>
    <col min="9480" max="9481" width="0" style="2" hidden="1" customWidth="1"/>
    <col min="9482" max="9728" width="8.88671875" style="2"/>
    <col min="9729" max="9729" width="0" style="2" hidden="1" customWidth="1"/>
    <col min="9730" max="9730" width="13.109375" style="2" customWidth="1"/>
    <col min="9731" max="9731" width="12.5546875" style="2" customWidth="1"/>
    <col min="9732" max="9732" width="17" style="2" customWidth="1"/>
    <col min="9733" max="9733" width="12.21875" style="2" customWidth="1"/>
    <col min="9734" max="9734" width="17.109375" style="2" customWidth="1"/>
    <col min="9735" max="9735" width="12.21875" style="2" customWidth="1"/>
    <col min="9736" max="9737" width="0" style="2" hidden="1" customWidth="1"/>
    <col min="9738" max="9984" width="8.88671875" style="2"/>
    <col min="9985" max="9985" width="0" style="2" hidden="1" customWidth="1"/>
    <col min="9986" max="9986" width="13.109375" style="2" customWidth="1"/>
    <col min="9987" max="9987" width="12.5546875" style="2" customWidth="1"/>
    <col min="9988" max="9988" width="17" style="2" customWidth="1"/>
    <col min="9989" max="9989" width="12.21875" style="2" customWidth="1"/>
    <col min="9990" max="9990" width="17.109375" style="2" customWidth="1"/>
    <col min="9991" max="9991" width="12.21875" style="2" customWidth="1"/>
    <col min="9992" max="9993" width="0" style="2" hidden="1" customWidth="1"/>
    <col min="9994" max="10240" width="8.88671875" style="2"/>
    <col min="10241" max="10241" width="0" style="2" hidden="1" customWidth="1"/>
    <col min="10242" max="10242" width="13.109375" style="2" customWidth="1"/>
    <col min="10243" max="10243" width="12.5546875" style="2" customWidth="1"/>
    <col min="10244" max="10244" width="17" style="2" customWidth="1"/>
    <col min="10245" max="10245" width="12.21875" style="2" customWidth="1"/>
    <col min="10246" max="10246" width="17.109375" style="2" customWidth="1"/>
    <col min="10247" max="10247" width="12.21875" style="2" customWidth="1"/>
    <col min="10248" max="10249" width="0" style="2" hidden="1" customWidth="1"/>
    <col min="10250" max="10496" width="8.88671875" style="2"/>
    <col min="10497" max="10497" width="0" style="2" hidden="1" customWidth="1"/>
    <col min="10498" max="10498" width="13.109375" style="2" customWidth="1"/>
    <col min="10499" max="10499" width="12.5546875" style="2" customWidth="1"/>
    <col min="10500" max="10500" width="17" style="2" customWidth="1"/>
    <col min="10501" max="10501" width="12.21875" style="2" customWidth="1"/>
    <col min="10502" max="10502" width="17.109375" style="2" customWidth="1"/>
    <col min="10503" max="10503" width="12.21875" style="2" customWidth="1"/>
    <col min="10504" max="10505" width="0" style="2" hidden="1" customWidth="1"/>
    <col min="10506" max="10752" width="8.88671875" style="2"/>
    <col min="10753" max="10753" width="0" style="2" hidden="1" customWidth="1"/>
    <col min="10754" max="10754" width="13.109375" style="2" customWidth="1"/>
    <col min="10755" max="10755" width="12.5546875" style="2" customWidth="1"/>
    <col min="10756" max="10756" width="17" style="2" customWidth="1"/>
    <col min="10757" max="10757" width="12.21875" style="2" customWidth="1"/>
    <col min="10758" max="10758" width="17.109375" style="2" customWidth="1"/>
    <col min="10759" max="10759" width="12.21875" style="2" customWidth="1"/>
    <col min="10760" max="10761" width="0" style="2" hidden="1" customWidth="1"/>
    <col min="10762" max="11008" width="8.88671875" style="2"/>
    <col min="11009" max="11009" width="0" style="2" hidden="1" customWidth="1"/>
    <col min="11010" max="11010" width="13.109375" style="2" customWidth="1"/>
    <col min="11011" max="11011" width="12.5546875" style="2" customWidth="1"/>
    <col min="11012" max="11012" width="17" style="2" customWidth="1"/>
    <col min="11013" max="11013" width="12.21875" style="2" customWidth="1"/>
    <col min="11014" max="11014" width="17.109375" style="2" customWidth="1"/>
    <col min="11015" max="11015" width="12.21875" style="2" customWidth="1"/>
    <col min="11016" max="11017" width="0" style="2" hidden="1" customWidth="1"/>
    <col min="11018" max="11264" width="8.88671875" style="2"/>
    <col min="11265" max="11265" width="0" style="2" hidden="1" customWidth="1"/>
    <col min="11266" max="11266" width="13.109375" style="2" customWidth="1"/>
    <col min="11267" max="11267" width="12.5546875" style="2" customWidth="1"/>
    <col min="11268" max="11268" width="17" style="2" customWidth="1"/>
    <col min="11269" max="11269" width="12.21875" style="2" customWidth="1"/>
    <col min="11270" max="11270" width="17.109375" style="2" customWidth="1"/>
    <col min="11271" max="11271" width="12.21875" style="2" customWidth="1"/>
    <col min="11272" max="11273" width="0" style="2" hidden="1" customWidth="1"/>
    <col min="11274" max="11520" width="8.88671875" style="2"/>
    <col min="11521" max="11521" width="0" style="2" hidden="1" customWidth="1"/>
    <col min="11522" max="11522" width="13.109375" style="2" customWidth="1"/>
    <col min="11523" max="11523" width="12.5546875" style="2" customWidth="1"/>
    <col min="11524" max="11524" width="17" style="2" customWidth="1"/>
    <col min="11525" max="11525" width="12.21875" style="2" customWidth="1"/>
    <col min="11526" max="11526" width="17.109375" style="2" customWidth="1"/>
    <col min="11527" max="11527" width="12.21875" style="2" customWidth="1"/>
    <col min="11528" max="11529" width="0" style="2" hidden="1" customWidth="1"/>
    <col min="11530" max="11776" width="8.88671875" style="2"/>
    <col min="11777" max="11777" width="0" style="2" hidden="1" customWidth="1"/>
    <col min="11778" max="11778" width="13.109375" style="2" customWidth="1"/>
    <col min="11779" max="11779" width="12.5546875" style="2" customWidth="1"/>
    <col min="11780" max="11780" width="17" style="2" customWidth="1"/>
    <col min="11781" max="11781" width="12.21875" style="2" customWidth="1"/>
    <col min="11782" max="11782" width="17.109375" style="2" customWidth="1"/>
    <col min="11783" max="11783" width="12.21875" style="2" customWidth="1"/>
    <col min="11784" max="11785" width="0" style="2" hidden="1" customWidth="1"/>
    <col min="11786" max="12032" width="8.88671875" style="2"/>
    <col min="12033" max="12033" width="0" style="2" hidden="1" customWidth="1"/>
    <col min="12034" max="12034" width="13.109375" style="2" customWidth="1"/>
    <col min="12035" max="12035" width="12.5546875" style="2" customWidth="1"/>
    <col min="12036" max="12036" width="17" style="2" customWidth="1"/>
    <col min="12037" max="12037" width="12.21875" style="2" customWidth="1"/>
    <col min="12038" max="12038" width="17.109375" style="2" customWidth="1"/>
    <col min="12039" max="12039" width="12.21875" style="2" customWidth="1"/>
    <col min="12040" max="12041" width="0" style="2" hidden="1" customWidth="1"/>
    <col min="12042" max="12288" width="8.88671875" style="2"/>
    <col min="12289" max="12289" width="0" style="2" hidden="1" customWidth="1"/>
    <col min="12290" max="12290" width="13.109375" style="2" customWidth="1"/>
    <col min="12291" max="12291" width="12.5546875" style="2" customWidth="1"/>
    <col min="12292" max="12292" width="17" style="2" customWidth="1"/>
    <col min="12293" max="12293" width="12.21875" style="2" customWidth="1"/>
    <col min="12294" max="12294" width="17.109375" style="2" customWidth="1"/>
    <col min="12295" max="12295" width="12.21875" style="2" customWidth="1"/>
    <col min="12296" max="12297" width="0" style="2" hidden="1" customWidth="1"/>
    <col min="12298" max="12544" width="8.88671875" style="2"/>
    <col min="12545" max="12545" width="0" style="2" hidden="1" customWidth="1"/>
    <col min="12546" max="12546" width="13.109375" style="2" customWidth="1"/>
    <col min="12547" max="12547" width="12.5546875" style="2" customWidth="1"/>
    <col min="12548" max="12548" width="17" style="2" customWidth="1"/>
    <col min="12549" max="12549" width="12.21875" style="2" customWidth="1"/>
    <col min="12550" max="12550" width="17.109375" style="2" customWidth="1"/>
    <col min="12551" max="12551" width="12.21875" style="2" customWidth="1"/>
    <col min="12552" max="12553" width="0" style="2" hidden="1" customWidth="1"/>
    <col min="12554" max="12800" width="8.88671875" style="2"/>
    <col min="12801" max="12801" width="0" style="2" hidden="1" customWidth="1"/>
    <col min="12802" max="12802" width="13.109375" style="2" customWidth="1"/>
    <col min="12803" max="12803" width="12.5546875" style="2" customWidth="1"/>
    <col min="12804" max="12804" width="17" style="2" customWidth="1"/>
    <col min="12805" max="12805" width="12.21875" style="2" customWidth="1"/>
    <col min="12806" max="12806" width="17.109375" style="2" customWidth="1"/>
    <col min="12807" max="12807" width="12.21875" style="2" customWidth="1"/>
    <col min="12808" max="12809" width="0" style="2" hidden="1" customWidth="1"/>
    <col min="12810" max="13056" width="8.88671875" style="2"/>
    <col min="13057" max="13057" width="0" style="2" hidden="1" customWidth="1"/>
    <col min="13058" max="13058" width="13.109375" style="2" customWidth="1"/>
    <col min="13059" max="13059" width="12.5546875" style="2" customWidth="1"/>
    <col min="13060" max="13060" width="17" style="2" customWidth="1"/>
    <col min="13061" max="13061" width="12.21875" style="2" customWidth="1"/>
    <col min="13062" max="13062" width="17.109375" style="2" customWidth="1"/>
    <col min="13063" max="13063" width="12.21875" style="2" customWidth="1"/>
    <col min="13064" max="13065" width="0" style="2" hidden="1" customWidth="1"/>
    <col min="13066" max="13312" width="8.88671875" style="2"/>
    <col min="13313" max="13313" width="0" style="2" hidden="1" customWidth="1"/>
    <col min="13314" max="13314" width="13.109375" style="2" customWidth="1"/>
    <col min="13315" max="13315" width="12.5546875" style="2" customWidth="1"/>
    <col min="13316" max="13316" width="17" style="2" customWidth="1"/>
    <col min="13317" max="13317" width="12.21875" style="2" customWidth="1"/>
    <col min="13318" max="13318" width="17.109375" style="2" customWidth="1"/>
    <col min="13319" max="13319" width="12.21875" style="2" customWidth="1"/>
    <col min="13320" max="13321" width="0" style="2" hidden="1" customWidth="1"/>
    <col min="13322" max="13568" width="8.88671875" style="2"/>
    <col min="13569" max="13569" width="0" style="2" hidden="1" customWidth="1"/>
    <col min="13570" max="13570" width="13.109375" style="2" customWidth="1"/>
    <col min="13571" max="13571" width="12.5546875" style="2" customWidth="1"/>
    <col min="13572" max="13572" width="17" style="2" customWidth="1"/>
    <col min="13573" max="13573" width="12.21875" style="2" customWidth="1"/>
    <col min="13574" max="13574" width="17.109375" style="2" customWidth="1"/>
    <col min="13575" max="13575" width="12.21875" style="2" customWidth="1"/>
    <col min="13576" max="13577" width="0" style="2" hidden="1" customWidth="1"/>
    <col min="13578" max="13824" width="8.88671875" style="2"/>
    <col min="13825" max="13825" width="0" style="2" hidden="1" customWidth="1"/>
    <col min="13826" max="13826" width="13.109375" style="2" customWidth="1"/>
    <col min="13827" max="13827" width="12.5546875" style="2" customWidth="1"/>
    <col min="13828" max="13828" width="17" style="2" customWidth="1"/>
    <col min="13829" max="13829" width="12.21875" style="2" customWidth="1"/>
    <col min="13830" max="13830" width="17.109375" style="2" customWidth="1"/>
    <col min="13831" max="13831" width="12.21875" style="2" customWidth="1"/>
    <col min="13832" max="13833" width="0" style="2" hidden="1" customWidth="1"/>
    <col min="13834" max="14080" width="8.88671875" style="2"/>
    <col min="14081" max="14081" width="0" style="2" hidden="1" customWidth="1"/>
    <col min="14082" max="14082" width="13.109375" style="2" customWidth="1"/>
    <col min="14083" max="14083" width="12.5546875" style="2" customWidth="1"/>
    <col min="14084" max="14084" width="17" style="2" customWidth="1"/>
    <col min="14085" max="14085" width="12.21875" style="2" customWidth="1"/>
    <col min="14086" max="14086" width="17.109375" style="2" customWidth="1"/>
    <col min="14087" max="14087" width="12.21875" style="2" customWidth="1"/>
    <col min="14088" max="14089" width="0" style="2" hidden="1" customWidth="1"/>
    <col min="14090" max="14336" width="8.88671875" style="2"/>
    <col min="14337" max="14337" width="0" style="2" hidden="1" customWidth="1"/>
    <col min="14338" max="14338" width="13.109375" style="2" customWidth="1"/>
    <col min="14339" max="14339" width="12.5546875" style="2" customWidth="1"/>
    <col min="14340" max="14340" width="17" style="2" customWidth="1"/>
    <col min="14341" max="14341" width="12.21875" style="2" customWidth="1"/>
    <col min="14342" max="14342" width="17.109375" style="2" customWidth="1"/>
    <col min="14343" max="14343" width="12.21875" style="2" customWidth="1"/>
    <col min="14344" max="14345" width="0" style="2" hidden="1" customWidth="1"/>
    <col min="14346" max="14592" width="8.88671875" style="2"/>
    <col min="14593" max="14593" width="0" style="2" hidden="1" customWidth="1"/>
    <col min="14594" max="14594" width="13.109375" style="2" customWidth="1"/>
    <col min="14595" max="14595" width="12.5546875" style="2" customWidth="1"/>
    <col min="14596" max="14596" width="17" style="2" customWidth="1"/>
    <col min="14597" max="14597" width="12.21875" style="2" customWidth="1"/>
    <col min="14598" max="14598" width="17.109375" style="2" customWidth="1"/>
    <col min="14599" max="14599" width="12.21875" style="2" customWidth="1"/>
    <col min="14600" max="14601" width="0" style="2" hidden="1" customWidth="1"/>
    <col min="14602" max="14848" width="8.88671875" style="2"/>
    <col min="14849" max="14849" width="0" style="2" hidden="1" customWidth="1"/>
    <col min="14850" max="14850" width="13.109375" style="2" customWidth="1"/>
    <col min="14851" max="14851" width="12.5546875" style="2" customWidth="1"/>
    <col min="14852" max="14852" width="17" style="2" customWidth="1"/>
    <col min="14853" max="14853" width="12.21875" style="2" customWidth="1"/>
    <col min="14854" max="14854" width="17.109375" style="2" customWidth="1"/>
    <col min="14855" max="14855" width="12.21875" style="2" customWidth="1"/>
    <col min="14856" max="14857" width="0" style="2" hidden="1" customWidth="1"/>
    <col min="14858" max="15104" width="8.88671875" style="2"/>
    <col min="15105" max="15105" width="0" style="2" hidden="1" customWidth="1"/>
    <col min="15106" max="15106" width="13.109375" style="2" customWidth="1"/>
    <col min="15107" max="15107" width="12.5546875" style="2" customWidth="1"/>
    <col min="15108" max="15108" width="17" style="2" customWidth="1"/>
    <col min="15109" max="15109" width="12.21875" style="2" customWidth="1"/>
    <col min="15110" max="15110" width="17.109375" style="2" customWidth="1"/>
    <col min="15111" max="15111" width="12.21875" style="2" customWidth="1"/>
    <col min="15112" max="15113" width="0" style="2" hidden="1" customWidth="1"/>
    <col min="15114" max="15360" width="8.88671875" style="2"/>
    <col min="15361" max="15361" width="0" style="2" hidden="1" customWidth="1"/>
    <col min="15362" max="15362" width="13.109375" style="2" customWidth="1"/>
    <col min="15363" max="15363" width="12.5546875" style="2" customWidth="1"/>
    <col min="15364" max="15364" width="17" style="2" customWidth="1"/>
    <col min="15365" max="15365" width="12.21875" style="2" customWidth="1"/>
    <col min="15366" max="15366" width="17.109375" style="2" customWidth="1"/>
    <col min="15367" max="15367" width="12.21875" style="2" customWidth="1"/>
    <col min="15368" max="15369" width="0" style="2" hidden="1" customWidth="1"/>
    <col min="15370" max="15616" width="8.88671875" style="2"/>
    <col min="15617" max="15617" width="0" style="2" hidden="1" customWidth="1"/>
    <col min="15618" max="15618" width="13.109375" style="2" customWidth="1"/>
    <col min="15619" max="15619" width="12.5546875" style="2" customWidth="1"/>
    <col min="15620" max="15620" width="17" style="2" customWidth="1"/>
    <col min="15621" max="15621" width="12.21875" style="2" customWidth="1"/>
    <col min="15622" max="15622" width="17.109375" style="2" customWidth="1"/>
    <col min="15623" max="15623" width="12.21875" style="2" customWidth="1"/>
    <col min="15624" max="15625" width="0" style="2" hidden="1" customWidth="1"/>
    <col min="15626" max="15872" width="8.88671875" style="2"/>
    <col min="15873" max="15873" width="0" style="2" hidden="1" customWidth="1"/>
    <col min="15874" max="15874" width="13.109375" style="2" customWidth="1"/>
    <col min="15875" max="15875" width="12.5546875" style="2" customWidth="1"/>
    <col min="15876" max="15876" width="17" style="2" customWidth="1"/>
    <col min="15877" max="15877" width="12.21875" style="2" customWidth="1"/>
    <col min="15878" max="15878" width="17.109375" style="2" customWidth="1"/>
    <col min="15879" max="15879" width="12.21875" style="2" customWidth="1"/>
    <col min="15880" max="15881" width="0" style="2" hidden="1" customWidth="1"/>
    <col min="15882" max="16128" width="8.88671875" style="2"/>
    <col min="16129" max="16129" width="0" style="2" hidden="1" customWidth="1"/>
    <col min="16130" max="16130" width="13.109375" style="2" customWidth="1"/>
    <col min="16131" max="16131" width="12.5546875" style="2" customWidth="1"/>
    <col min="16132" max="16132" width="17" style="2" customWidth="1"/>
    <col min="16133" max="16133" width="12.21875" style="2" customWidth="1"/>
    <col min="16134" max="16134" width="17.109375" style="2" customWidth="1"/>
    <col min="16135" max="16135" width="12.21875" style="2" customWidth="1"/>
    <col min="16136" max="16137" width="0" style="2" hidden="1" customWidth="1"/>
    <col min="16138" max="16384" width="8.88671875" style="2"/>
  </cols>
  <sheetData>
    <row r="1" spans="1:8">
      <c r="E1" s="130" t="s">
        <v>296</v>
      </c>
      <c r="F1" s="130"/>
      <c r="G1" s="130"/>
      <c r="H1" s="130"/>
    </row>
    <row r="2" spans="1:8" ht="12" customHeight="1">
      <c r="C2" s="42"/>
      <c r="E2" s="130" t="s">
        <v>297</v>
      </c>
      <c r="F2" s="130"/>
      <c r="G2" s="130"/>
      <c r="H2" s="130"/>
    </row>
    <row r="3" spans="1:8" ht="12" customHeight="1">
      <c r="E3" s="131" t="s">
        <v>2</v>
      </c>
      <c r="F3" s="131"/>
      <c r="G3" s="131"/>
      <c r="H3" s="131"/>
    </row>
    <row r="4" spans="1:8">
      <c r="E4" s="1"/>
      <c r="F4" s="1"/>
      <c r="G4" s="1"/>
      <c r="H4" s="1"/>
    </row>
    <row r="5" spans="1:8">
      <c r="A5" s="1"/>
      <c r="B5" s="1"/>
      <c r="C5" s="1"/>
      <c r="D5" s="1"/>
      <c r="E5" s="130" t="s">
        <v>298</v>
      </c>
      <c r="F5" s="130"/>
      <c r="G5" s="130"/>
      <c r="H5" s="130"/>
    </row>
    <row r="6" spans="1:8">
      <c r="A6" s="1"/>
      <c r="B6" s="1"/>
      <c r="C6" s="1"/>
      <c r="D6" s="1"/>
      <c r="E6" s="130" t="s">
        <v>1</v>
      </c>
      <c r="F6" s="130"/>
      <c r="G6" s="130"/>
      <c r="H6" s="130"/>
    </row>
    <row r="7" spans="1:8">
      <c r="A7" s="1"/>
      <c r="B7" s="1"/>
      <c r="C7" s="1"/>
      <c r="D7" s="1"/>
      <c r="E7" s="130" t="s">
        <v>4</v>
      </c>
      <c r="F7" s="130"/>
      <c r="G7" s="130"/>
      <c r="H7" s="130"/>
    </row>
    <row r="8" spans="1:8">
      <c r="A8" s="1"/>
      <c r="B8" s="1"/>
      <c r="C8" s="1"/>
      <c r="D8" s="1"/>
      <c r="E8" s="3"/>
      <c r="F8" s="3"/>
      <c r="G8" s="3"/>
      <c r="H8" s="1"/>
    </row>
    <row r="9" spans="1:8">
      <c r="A9" s="1"/>
      <c r="B9" s="8" t="s">
        <v>299</v>
      </c>
      <c r="C9" s="8"/>
      <c r="D9" s="8"/>
      <c r="E9" s="8"/>
      <c r="F9" s="8"/>
      <c r="G9" s="8"/>
      <c r="H9" s="1"/>
    </row>
    <row r="10" spans="1:8">
      <c r="A10" s="1"/>
      <c r="B10" s="132" t="s">
        <v>7</v>
      </c>
      <c r="C10" s="133"/>
      <c r="D10" s="133"/>
      <c r="E10" s="133"/>
      <c r="F10" s="133"/>
      <c r="G10" s="133"/>
      <c r="H10" s="1"/>
    </row>
    <row r="11" spans="1:8">
      <c r="A11" s="1"/>
      <c r="B11" s="134" t="s">
        <v>8</v>
      </c>
      <c r="C11" s="135"/>
      <c r="D11" s="135"/>
      <c r="E11" s="135"/>
      <c r="F11" s="1"/>
      <c r="G11" s="1"/>
      <c r="H11" s="1"/>
    </row>
    <row r="12" spans="1:8">
      <c r="A12" s="1"/>
      <c r="B12" s="8" t="s">
        <v>300</v>
      </c>
      <c r="C12" s="8"/>
      <c r="D12" s="8"/>
      <c r="E12" s="8"/>
      <c r="F12" s="8"/>
      <c r="G12" s="8"/>
      <c r="H12" s="1"/>
    </row>
    <row r="13" spans="1:8">
      <c r="A13" s="1"/>
      <c r="B13" s="1"/>
      <c r="C13" s="1"/>
      <c r="D13" s="1"/>
      <c r="E13" s="1"/>
      <c r="F13" s="1"/>
      <c r="G13" s="136" t="s">
        <v>9</v>
      </c>
      <c r="H13" s="1"/>
    </row>
    <row r="14" spans="1:8" ht="30.6">
      <c r="A14" s="1"/>
      <c r="B14" s="137" t="s">
        <v>301</v>
      </c>
      <c r="C14" s="138" t="s">
        <v>302</v>
      </c>
      <c r="D14" s="139"/>
      <c r="E14" s="139"/>
      <c r="F14" s="140"/>
      <c r="G14" s="34" t="s">
        <v>12</v>
      </c>
      <c r="H14" s="1"/>
    </row>
    <row r="15" spans="1:8" s="142" customFormat="1" ht="10.199999999999999">
      <c r="A15" s="141"/>
      <c r="B15" s="20" t="s">
        <v>17</v>
      </c>
      <c r="C15" s="21" t="s">
        <v>18</v>
      </c>
      <c r="D15" s="21"/>
      <c r="E15" s="21"/>
      <c r="F15" s="21"/>
      <c r="G15" s="20" t="s">
        <v>19</v>
      </c>
      <c r="H15" s="141"/>
    </row>
    <row r="16" spans="1:8" s="145" customFormat="1" ht="16.05" customHeight="1">
      <c r="A16" s="143"/>
      <c r="B16" s="144" t="s">
        <v>303</v>
      </c>
      <c r="C16" s="144"/>
      <c r="D16" s="144"/>
      <c r="E16" s="144"/>
      <c r="F16" s="144"/>
      <c r="G16" s="144"/>
      <c r="H16" s="143"/>
    </row>
    <row r="17" spans="1:8" s="145" customFormat="1" ht="13.05" customHeight="1">
      <c r="A17" s="143"/>
      <c r="B17" s="24" t="s">
        <v>109</v>
      </c>
      <c r="C17" s="25" t="s">
        <v>110</v>
      </c>
      <c r="D17" s="25"/>
      <c r="E17" s="25"/>
      <c r="F17" s="25"/>
      <c r="G17" s="29">
        <v>6977900</v>
      </c>
      <c r="H17" s="143"/>
    </row>
    <row r="18" spans="1:8" s="145" customFormat="1" ht="13.05" customHeight="1">
      <c r="A18" s="143"/>
      <c r="B18" s="30" t="s">
        <v>304</v>
      </c>
      <c r="C18" s="31" t="s">
        <v>305</v>
      </c>
      <c r="D18" s="31"/>
      <c r="E18" s="31"/>
      <c r="F18" s="31"/>
      <c r="G18" s="33">
        <v>6977900</v>
      </c>
      <c r="H18" s="143"/>
    </row>
    <row r="19" spans="1:8" s="145" customFormat="1" ht="13.05" customHeight="1">
      <c r="A19" s="143"/>
      <c r="B19" s="24" t="s">
        <v>113</v>
      </c>
      <c r="C19" s="25" t="s">
        <v>114</v>
      </c>
      <c r="D19" s="25"/>
      <c r="E19" s="25"/>
      <c r="F19" s="25"/>
      <c r="G19" s="29">
        <v>6173100</v>
      </c>
      <c r="H19" s="143"/>
    </row>
    <row r="20" spans="1:8" s="145" customFormat="1" ht="13.05" customHeight="1">
      <c r="A20" s="143"/>
      <c r="B20" s="30" t="s">
        <v>304</v>
      </c>
      <c r="C20" s="31" t="s">
        <v>305</v>
      </c>
      <c r="D20" s="31"/>
      <c r="E20" s="31"/>
      <c r="F20" s="31"/>
      <c r="G20" s="33">
        <v>6173100</v>
      </c>
      <c r="H20" s="143"/>
    </row>
    <row r="21" spans="1:8" s="145" customFormat="1" ht="27" customHeight="1">
      <c r="A21" s="143"/>
      <c r="B21" s="24" t="s">
        <v>115</v>
      </c>
      <c r="C21" s="25" t="s">
        <v>116</v>
      </c>
      <c r="D21" s="25"/>
      <c r="E21" s="25"/>
      <c r="F21" s="25"/>
      <c r="G21" s="29">
        <v>8600</v>
      </c>
      <c r="H21" s="143"/>
    </row>
    <row r="22" spans="1:8" s="145" customFormat="1" ht="13.05" customHeight="1">
      <c r="A22" s="143"/>
      <c r="B22" s="30" t="s">
        <v>304</v>
      </c>
      <c r="C22" s="31" t="s">
        <v>305</v>
      </c>
      <c r="D22" s="31"/>
      <c r="E22" s="31"/>
      <c r="F22" s="31"/>
      <c r="G22" s="33">
        <v>8600</v>
      </c>
      <c r="H22" s="143"/>
    </row>
    <row r="23" spans="1:8" s="145" customFormat="1" ht="46.8" customHeight="1">
      <c r="A23" s="143"/>
      <c r="B23" s="24" t="s">
        <v>117</v>
      </c>
      <c r="C23" s="25" t="s">
        <v>118</v>
      </c>
      <c r="D23" s="25"/>
      <c r="E23" s="25"/>
      <c r="F23" s="25"/>
      <c r="G23" s="29">
        <v>169100</v>
      </c>
      <c r="H23" s="143"/>
    </row>
    <row r="24" spans="1:8" s="145" customFormat="1" ht="13.05" customHeight="1">
      <c r="A24" s="143"/>
      <c r="B24" s="30" t="s">
        <v>304</v>
      </c>
      <c r="C24" s="31" t="s">
        <v>305</v>
      </c>
      <c r="D24" s="31"/>
      <c r="E24" s="31"/>
      <c r="F24" s="31"/>
      <c r="G24" s="33">
        <v>169100</v>
      </c>
      <c r="H24" s="143"/>
    </row>
    <row r="25" spans="1:8" s="145" customFormat="1" ht="24" customHeight="1">
      <c r="A25" s="143"/>
      <c r="B25" s="24" t="s">
        <v>119</v>
      </c>
      <c r="C25" s="25" t="s">
        <v>120</v>
      </c>
      <c r="D25" s="25"/>
      <c r="E25" s="25"/>
      <c r="F25" s="25"/>
      <c r="G25" s="29">
        <v>505300</v>
      </c>
      <c r="H25" s="143"/>
    </row>
    <row r="26" spans="1:8" s="145" customFormat="1" ht="13.05" customHeight="1">
      <c r="A26" s="143"/>
      <c r="B26" s="30" t="s">
        <v>304</v>
      </c>
      <c r="C26" s="31" t="s">
        <v>305</v>
      </c>
      <c r="D26" s="31"/>
      <c r="E26" s="31"/>
      <c r="F26" s="31"/>
      <c r="G26" s="33">
        <v>505300</v>
      </c>
      <c r="H26" s="143"/>
    </row>
    <row r="27" spans="1:8" s="145" customFormat="1" ht="16.05" customHeight="1">
      <c r="A27" s="143"/>
      <c r="B27" s="144" t="s">
        <v>306</v>
      </c>
      <c r="C27" s="144"/>
      <c r="D27" s="144"/>
      <c r="E27" s="144"/>
      <c r="F27" s="144"/>
      <c r="G27" s="144"/>
      <c r="H27" s="143"/>
    </row>
    <row r="28" spans="1:8" s="145" customFormat="1" ht="27.6" hidden="1" customHeight="1">
      <c r="A28" s="143"/>
      <c r="B28" s="24" t="s">
        <v>307</v>
      </c>
      <c r="C28" s="25" t="s">
        <v>308</v>
      </c>
      <c r="D28" s="25"/>
      <c r="E28" s="25"/>
      <c r="F28" s="25"/>
      <c r="G28" s="29">
        <f>G29</f>
        <v>0</v>
      </c>
      <c r="H28" s="143"/>
    </row>
    <row r="29" spans="1:8" s="145" customFormat="1" ht="13.05" hidden="1" customHeight="1">
      <c r="A29" s="143"/>
      <c r="B29" s="30" t="s">
        <v>309</v>
      </c>
      <c r="C29" s="31" t="s">
        <v>310</v>
      </c>
      <c r="D29" s="31"/>
      <c r="E29" s="31"/>
      <c r="F29" s="31"/>
      <c r="G29" s="33"/>
      <c r="H29" s="143"/>
    </row>
    <row r="30" spans="1:8" s="145" customFormat="1" ht="16.05" customHeight="1">
      <c r="A30" s="143"/>
      <c r="B30" s="30" t="s">
        <v>121</v>
      </c>
      <c r="C30" s="25" t="s">
        <v>311</v>
      </c>
      <c r="D30" s="25"/>
      <c r="E30" s="25"/>
      <c r="F30" s="25"/>
      <c r="G30" s="36">
        <f>G31+G32</f>
        <v>13834000</v>
      </c>
      <c r="H30" s="143"/>
    </row>
    <row r="31" spans="1:8" s="145" customFormat="1" ht="16.05" customHeight="1">
      <c r="A31" s="143"/>
      <c r="B31" s="30" t="s">
        <v>121</v>
      </c>
      <c r="C31" s="31" t="s">
        <v>294</v>
      </c>
      <c r="D31" s="31"/>
      <c r="E31" s="31"/>
      <c r="F31" s="31"/>
      <c r="G31" s="36">
        <v>13834000</v>
      </c>
      <c r="H31" s="143"/>
    </row>
    <row r="32" spans="1:8" s="145" customFormat="1" ht="16.05" customHeight="1">
      <c r="A32" s="143"/>
      <c r="B32" s="30" t="s">
        <v>121</v>
      </c>
      <c r="C32" s="31" t="s">
        <v>295</v>
      </c>
      <c r="D32" s="31"/>
      <c r="E32" s="31"/>
      <c r="F32" s="31"/>
      <c r="G32" s="36">
        <v>0</v>
      </c>
      <c r="H32" s="143"/>
    </row>
    <row r="33" spans="1:8">
      <c r="A33" s="1"/>
      <c r="B33" s="146"/>
      <c r="C33" s="1"/>
      <c r="D33" s="1"/>
      <c r="E33" s="1"/>
      <c r="F33" s="1"/>
      <c r="G33" s="40"/>
      <c r="H33" s="1"/>
    </row>
    <row r="34" spans="1:8">
      <c r="A34" s="1"/>
      <c r="B34" s="147" t="s">
        <v>312</v>
      </c>
      <c r="C34" s="147"/>
      <c r="D34" s="147"/>
      <c r="E34" s="147"/>
      <c r="F34" s="147"/>
      <c r="G34" s="147"/>
      <c r="H34" s="1"/>
    </row>
    <row r="35" spans="1:8">
      <c r="A35" s="1"/>
      <c r="B35" s="1"/>
      <c r="C35" s="1"/>
      <c r="D35" s="1"/>
      <c r="E35" s="1"/>
      <c r="F35" s="1"/>
      <c r="G35" s="136" t="s">
        <v>9</v>
      </c>
      <c r="H35" s="1"/>
    </row>
    <row r="36" spans="1:8" ht="85.2" customHeight="1">
      <c r="A36" s="1"/>
      <c r="B36" s="34" t="s">
        <v>313</v>
      </c>
      <c r="C36" s="34" t="s">
        <v>314</v>
      </c>
      <c r="D36" s="148" t="s">
        <v>315</v>
      </c>
      <c r="E36" s="148"/>
      <c r="F36" s="148"/>
      <c r="G36" s="34" t="s">
        <v>12</v>
      </c>
      <c r="H36" s="1"/>
    </row>
    <row r="37" spans="1:8">
      <c r="A37" s="1"/>
      <c r="B37" s="149" t="s">
        <v>17</v>
      </c>
      <c r="C37" s="149" t="s">
        <v>18</v>
      </c>
      <c r="D37" s="150" t="s">
        <v>19</v>
      </c>
      <c r="E37" s="150"/>
      <c r="F37" s="150"/>
      <c r="G37" s="149" t="s">
        <v>20</v>
      </c>
      <c r="H37" s="1"/>
    </row>
    <row r="38" spans="1:8">
      <c r="A38" s="1"/>
      <c r="B38" s="144" t="s">
        <v>316</v>
      </c>
      <c r="C38" s="144"/>
      <c r="D38" s="144"/>
      <c r="E38" s="144"/>
      <c r="F38" s="144"/>
      <c r="G38" s="144"/>
      <c r="H38" s="1"/>
    </row>
    <row r="39" spans="1:8">
      <c r="A39" s="1"/>
      <c r="B39" s="24" t="s">
        <v>285</v>
      </c>
      <c r="C39" s="24" t="s">
        <v>286</v>
      </c>
      <c r="D39" s="25" t="s">
        <v>288</v>
      </c>
      <c r="E39" s="25"/>
      <c r="F39" s="25"/>
      <c r="G39" s="29">
        <v>1550057</v>
      </c>
      <c r="H39" s="1"/>
    </row>
    <row r="40" spans="1:8" ht="15" customHeight="1">
      <c r="A40" s="1"/>
      <c r="B40" s="30" t="s">
        <v>317</v>
      </c>
      <c r="C40" s="151" t="s">
        <v>101</v>
      </c>
      <c r="D40" s="31" t="s">
        <v>318</v>
      </c>
      <c r="E40" s="31"/>
      <c r="F40" s="31"/>
      <c r="G40" s="33">
        <v>752862</v>
      </c>
      <c r="H40" s="1"/>
    </row>
    <row r="41" spans="1:8" ht="15" customHeight="1">
      <c r="A41" s="1"/>
      <c r="B41" s="30" t="s">
        <v>319</v>
      </c>
      <c r="C41" s="151" t="s">
        <v>101</v>
      </c>
      <c r="D41" s="31" t="s">
        <v>320</v>
      </c>
      <c r="E41" s="31"/>
      <c r="F41" s="31"/>
      <c r="G41" s="33">
        <v>746682</v>
      </c>
      <c r="H41" s="1"/>
    </row>
    <row r="42" spans="1:8" ht="15" customHeight="1">
      <c r="A42" s="1"/>
      <c r="B42" s="30" t="s">
        <v>321</v>
      </c>
      <c r="C42" s="151" t="s">
        <v>101</v>
      </c>
      <c r="D42" s="31" t="s">
        <v>322</v>
      </c>
      <c r="E42" s="31"/>
      <c r="F42" s="31"/>
      <c r="G42" s="33">
        <v>50513</v>
      </c>
      <c r="H42" s="1"/>
    </row>
    <row r="43" spans="1:8" ht="40.200000000000003" customHeight="1">
      <c r="A43" s="1"/>
      <c r="B43" s="24" t="s">
        <v>289</v>
      </c>
      <c r="C43" s="24" t="s">
        <v>290</v>
      </c>
      <c r="D43" s="25" t="s">
        <v>291</v>
      </c>
      <c r="E43" s="25"/>
      <c r="F43" s="25"/>
      <c r="G43" s="29">
        <f>G44</f>
        <v>5650000</v>
      </c>
      <c r="H43" s="1"/>
    </row>
    <row r="44" spans="1:8">
      <c r="A44" s="1"/>
      <c r="B44" s="30" t="s">
        <v>304</v>
      </c>
      <c r="C44" s="151" t="s">
        <v>101</v>
      </c>
      <c r="D44" s="31" t="s">
        <v>305</v>
      </c>
      <c r="E44" s="31"/>
      <c r="F44" s="31"/>
      <c r="G44" s="33">
        <f>5350000+500000-200000</f>
        <v>5650000</v>
      </c>
      <c r="H44" s="1"/>
    </row>
    <row r="45" spans="1:8">
      <c r="A45" s="1"/>
      <c r="B45" s="144" t="s">
        <v>323</v>
      </c>
      <c r="C45" s="144"/>
      <c r="D45" s="144"/>
      <c r="E45" s="144"/>
      <c r="F45" s="144"/>
      <c r="G45" s="144"/>
      <c r="H45" s="1"/>
    </row>
    <row r="46" spans="1:8" ht="40.200000000000003" customHeight="1">
      <c r="A46" s="1"/>
      <c r="B46" s="24" t="s">
        <v>289</v>
      </c>
      <c r="C46" s="24" t="s">
        <v>290</v>
      </c>
      <c r="D46" s="25" t="s">
        <v>291</v>
      </c>
      <c r="E46" s="25"/>
      <c r="F46" s="25"/>
      <c r="G46" s="29">
        <f>G47</f>
        <v>6162000</v>
      </c>
      <c r="H46" s="1"/>
    </row>
    <row r="47" spans="1:8">
      <c r="A47" s="1"/>
      <c r="B47" s="30" t="s">
        <v>304</v>
      </c>
      <c r="C47" s="151" t="s">
        <v>101</v>
      </c>
      <c r="D47" s="31" t="s">
        <v>305</v>
      </c>
      <c r="E47" s="31"/>
      <c r="F47" s="31"/>
      <c r="G47" s="33">
        <f>5362000+800000</f>
        <v>6162000</v>
      </c>
      <c r="H47" s="1"/>
    </row>
    <row r="48" spans="1:8">
      <c r="A48" s="1"/>
      <c r="B48" s="30" t="s">
        <v>121</v>
      </c>
      <c r="C48" s="25" t="s">
        <v>311</v>
      </c>
      <c r="D48" s="25"/>
      <c r="E48" s="25"/>
      <c r="F48" s="25"/>
      <c r="G48" s="36">
        <f>G49+G50</f>
        <v>13362057</v>
      </c>
      <c r="H48" s="1"/>
    </row>
    <row r="49" spans="1:8">
      <c r="A49" s="1"/>
      <c r="B49" s="30" t="s">
        <v>121</v>
      </c>
      <c r="C49" s="31" t="s">
        <v>294</v>
      </c>
      <c r="D49" s="31"/>
      <c r="E49" s="31"/>
      <c r="F49" s="31"/>
      <c r="G49" s="36">
        <f>G39+G43</f>
        <v>7200057</v>
      </c>
      <c r="H49" s="1"/>
    </row>
    <row r="50" spans="1:8">
      <c r="A50" s="1"/>
      <c r="B50" s="30" t="s">
        <v>121</v>
      </c>
      <c r="C50" s="31" t="s">
        <v>295</v>
      </c>
      <c r="D50" s="31"/>
      <c r="E50" s="31"/>
      <c r="F50" s="31"/>
      <c r="G50" s="36">
        <f>G46</f>
        <v>6162000</v>
      </c>
      <c r="H50" s="1"/>
    </row>
    <row r="53" spans="1:8" s="153" customFormat="1" ht="13.8">
      <c r="A53" s="152"/>
      <c r="B53" s="152" t="s">
        <v>123</v>
      </c>
      <c r="D53" s="154"/>
      <c r="E53" s="155"/>
      <c r="G53" s="156" t="s">
        <v>124</v>
      </c>
      <c r="H53" s="152"/>
    </row>
  </sheetData>
  <mergeCells count="43">
    <mergeCell ref="C50:F50"/>
    <mergeCell ref="D44:F44"/>
    <mergeCell ref="B45:G45"/>
    <mergeCell ref="D46:F46"/>
    <mergeCell ref="D47:F47"/>
    <mergeCell ref="C48:F48"/>
    <mergeCell ref="C49:F49"/>
    <mergeCell ref="B38:G38"/>
    <mergeCell ref="D39:F39"/>
    <mergeCell ref="D40:F40"/>
    <mergeCell ref="D41:F41"/>
    <mergeCell ref="D42:F42"/>
    <mergeCell ref="D43:F43"/>
    <mergeCell ref="C30:F30"/>
    <mergeCell ref="C31:F31"/>
    <mergeCell ref="C32:F32"/>
    <mergeCell ref="B34:G34"/>
    <mergeCell ref="D36:F36"/>
    <mergeCell ref="D37:F37"/>
    <mergeCell ref="C24:F24"/>
    <mergeCell ref="C25:F25"/>
    <mergeCell ref="C26:F26"/>
    <mergeCell ref="B27:G27"/>
    <mergeCell ref="C28:F28"/>
    <mergeCell ref="C29:F29"/>
    <mergeCell ref="C18:F18"/>
    <mergeCell ref="C19:F19"/>
    <mergeCell ref="C20:F20"/>
    <mergeCell ref="C21:F21"/>
    <mergeCell ref="C22:F22"/>
    <mergeCell ref="C23:F23"/>
    <mergeCell ref="B9:G9"/>
    <mergeCell ref="B12:G12"/>
    <mergeCell ref="C14:F14"/>
    <mergeCell ref="C15:F15"/>
    <mergeCell ref="B16:G16"/>
    <mergeCell ref="C17:F17"/>
    <mergeCell ref="E1:H1"/>
    <mergeCell ref="E2:H2"/>
    <mergeCell ref="E3:H3"/>
    <mergeCell ref="E5:H5"/>
    <mergeCell ref="E6:H6"/>
    <mergeCell ref="E7:H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zoomScale="70" zoomScaleNormal="70" workbookViewId="0">
      <selection activeCell="E23" sqref="E23"/>
    </sheetView>
  </sheetViews>
  <sheetFormatPr defaultColWidth="9.109375" defaultRowHeight="13.2"/>
  <cols>
    <col min="1" max="2" width="10.5546875" style="157" customWidth="1"/>
    <col min="3" max="3" width="11.6640625" style="157" customWidth="1"/>
    <col min="4" max="4" width="32.109375" style="157" customWidth="1"/>
    <col min="5" max="5" width="28.44140625" style="159" customWidth="1"/>
    <col min="6" max="6" width="10.21875" style="159" customWidth="1"/>
    <col min="7" max="7" width="9.5546875" style="159" customWidth="1"/>
    <col min="8" max="8" width="9.77734375" style="163" customWidth="1"/>
    <col min="9" max="9" width="9.6640625" style="159" customWidth="1"/>
    <col min="10" max="10" width="9.6640625" style="157" customWidth="1"/>
    <col min="11" max="256" width="9.109375" style="157"/>
    <col min="257" max="258" width="10.5546875" style="157" customWidth="1"/>
    <col min="259" max="259" width="11.6640625" style="157" customWidth="1"/>
    <col min="260" max="260" width="32.109375" style="157" customWidth="1"/>
    <col min="261" max="261" width="28.44140625" style="157" customWidth="1"/>
    <col min="262" max="262" width="10.21875" style="157" customWidth="1"/>
    <col min="263" max="263" width="9.5546875" style="157" customWidth="1"/>
    <col min="264" max="264" width="9.77734375" style="157" customWidth="1"/>
    <col min="265" max="266" width="9.6640625" style="157" customWidth="1"/>
    <col min="267" max="512" width="9.109375" style="157"/>
    <col min="513" max="514" width="10.5546875" style="157" customWidth="1"/>
    <col min="515" max="515" width="11.6640625" style="157" customWidth="1"/>
    <col min="516" max="516" width="32.109375" style="157" customWidth="1"/>
    <col min="517" max="517" width="28.44140625" style="157" customWidth="1"/>
    <col min="518" max="518" width="10.21875" style="157" customWidth="1"/>
    <col min="519" max="519" width="9.5546875" style="157" customWidth="1"/>
    <col min="520" max="520" width="9.77734375" style="157" customWidth="1"/>
    <col min="521" max="522" width="9.6640625" style="157" customWidth="1"/>
    <col min="523" max="768" width="9.109375" style="157"/>
    <col min="769" max="770" width="10.5546875" style="157" customWidth="1"/>
    <col min="771" max="771" width="11.6640625" style="157" customWidth="1"/>
    <col min="772" max="772" width="32.109375" style="157" customWidth="1"/>
    <col min="773" max="773" width="28.44140625" style="157" customWidth="1"/>
    <col min="774" max="774" width="10.21875" style="157" customWidth="1"/>
    <col min="775" max="775" width="9.5546875" style="157" customWidth="1"/>
    <col min="776" max="776" width="9.77734375" style="157" customWidth="1"/>
    <col min="777" max="778" width="9.6640625" style="157" customWidth="1"/>
    <col min="779" max="1024" width="9.109375" style="157"/>
    <col min="1025" max="1026" width="10.5546875" style="157" customWidth="1"/>
    <col min="1027" max="1027" width="11.6640625" style="157" customWidth="1"/>
    <col min="1028" max="1028" width="32.109375" style="157" customWidth="1"/>
    <col min="1029" max="1029" width="28.44140625" style="157" customWidth="1"/>
    <col min="1030" max="1030" width="10.21875" style="157" customWidth="1"/>
    <col min="1031" max="1031" width="9.5546875" style="157" customWidth="1"/>
    <col min="1032" max="1032" width="9.77734375" style="157" customWidth="1"/>
    <col min="1033" max="1034" width="9.6640625" style="157" customWidth="1"/>
    <col min="1035" max="1280" width="9.109375" style="157"/>
    <col min="1281" max="1282" width="10.5546875" style="157" customWidth="1"/>
    <col min="1283" max="1283" width="11.6640625" style="157" customWidth="1"/>
    <col min="1284" max="1284" width="32.109375" style="157" customWidth="1"/>
    <col min="1285" max="1285" width="28.44140625" style="157" customWidth="1"/>
    <col min="1286" max="1286" width="10.21875" style="157" customWidth="1"/>
    <col min="1287" max="1287" width="9.5546875" style="157" customWidth="1"/>
    <col min="1288" max="1288" width="9.77734375" style="157" customWidth="1"/>
    <col min="1289" max="1290" width="9.6640625" style="157" customWidth="1"/>
    <col min="1291" max="1536" width="9.109375" style="157"/>
    <col min="1537" max="1538" width="10.5546875" style="157" customWidth="1"/>
    <col min="1539" max="1539" width="11.6640625" style="157" customWidth="1"/>
    <col min="1540" max="1540" width="32.109375" style="157" customWidth="1"/>
    <col min="1541" max="1541" width="28.44140625" style="157" customWidth="1"/>
    <col min="1542" max="1542" width="10.21875" style="157" customWidth="1"/>
    <col min="1543" max="1543" width="9.5546875" style="157" customWidth="1"/>
    <col min="1544" max="1544" width="9.77734375" style="157" customWidth="1"/>
    <col min="1545" max="1546" width="9.6640625" style="157" customWidth="1"/>
    <col min="1547" max="1792" width="9.109375" style="157"/>
    <col min="1793" max="1794" width="10.5546875" style="157" customWidth="1"/>
    <col min="1795" max="1795" width="11.6640625" style="157" customWidth="1"/>
    <col min="1796" max="1796" width="32.109375" style="157" customWidth="1"/>
    <col min="1797" max="1797" width="28.44140625" style="157" customWidth="1"/>
    <col min="1798" max="1798" width="10.21875" style="157" customWidth="1"/>
    <col min="1799" max="1799" width="9.5546875" style="157" customWidth="1"/>
    <col min="1800" max="1800" width="9.77734375" style="157" customWidth="1"/>
    <col min="1801" max="1802" width="9.6640625" style="157" customWidth="1"/>
    <col min="1803" max="2048" width="9.109375" style="157"/>
    <col min="2049" max="2050" width="10.5546875" style="157" customWidth="1"/>
    <col min="2051" max="2051" width="11.6640625" style="157" customWidth="1"/>
    <col min="2052" max="2052" width="32.109375" style="157" customWidth="1"/>
    <col min="2053" max="2053" width="28.44140625" style="157" customWidth="1"/>
    <col min="2054" max="2054" width="10.21875" style="157" customWidth="1"/>
    <col min="2055" max="2055" width="9.5546875" style="157" customWidth="1"/>
    <col min="2056" max="2056" width="9.77734375" style="157" customWidth="1"/>
    <col min="2057" max="2058" width="9.6640625" style="157" customWidth="1"/>
    <col min="2059" max="2304" width="9.109375" style="157"/>
    <col min="2305" max="2306" width="10.5546875" style="157" customWidth="1"/>
    <col min="2307" max="2307" width="11.6640625" style="157" customWidth="1"/>
    <col min="2308" max="2308" width="32.109375" style="157" customWidth="1"/>
    <col min="2309" max="2309" width="28.44140625" style="157" customWidth="1"/>
    <col min="2310" max="2310" width="10.21875" style="157" customWidth="1"/>
    <col min="2311" max="2311" width="9.5546875" style="157" customWidth="1"/>
    <col min="2312" max="2312" width="9.77734375" style="157" customWidth="1"/>
    <col min="2313" max="2314" width="9.6640625" style="157" customWidth="1"/>
    <col min="2315" max="2560" width="9.109375" style="157"/>
    <col min="2561" max="2562" width="10.5546875" style="157" customWidth="1"/>
    <col min="2563" max="2563" width="11.6640625" style="157" customWidth="1"/>
    <col min="2564" max="2564" width="32.109375" style="157" customWidth="1"/>
    <col min="2565" max="2565" width="28.44140625" style="157" customWidth="1"/>
    <col min="2566" max="2566" width="10.21875" style="157" customWidth="1"/>
    <col min="2567" max="2567" width="9.5546875" style="157" customWidth="1"/>
    <col min="2568" max="2568" width="9.77734375" style="157" customWidth="1"/>
    <col min="2569" max="2570" width="9.6640625" style="157" customWidth="1"/>
    <col min="2571" max="2816" width="9.109375" style="157"/>
    <col min="2817" max="2818" width="10.5546875" style="157" customWidth="1"/>
    <col min="2819" max="2819" width="11.6640625" style="157" customWidth="1"/>
    <col min="2820" max="2820" width="32.109375" style="157" customWidth="1"/>
    <col min="2821" max="2821" width="28.44140625" style="157" customWidth="1"/>
    <col min="2822" max="2822" width="10.21875" style="157" customWidth="1"/>
    <col min="2823" max="2823" width="9.5546875" style="157" customWidth="1"/>
    <col min="2824" max="2824" width="9.77734375" style="157" customWidth="1"/>
    <col min="2825" max="2826" width="9.6640625" style="157" customWidth="1"/>
    <col min="2827" max="3072" width="9.109375" style="157"/>
    <col min="3073" max="3074" width="10.5546875" style="157" customWidth="1"/>
    <col min="3075" max="3075" width="11.6640625" style="157" customWidth="1"/>
    <col min="3076" max="3076" width="32.109375" style="157" customWidth="1"/>
    <col min="3077" max="3077" width="28.44140625" style="157" customWidth="1"/>
    <col min="3078" max="3078" width="10.21875" style="157" customWidth="1"/>
    <col min="3079" max="3079" width="9.5546875" style="157" customWidth="1"/>
    <col min="3080" max="3080" width="9.77734375" style="157" customWidth="1"/>
    <col min="3081" max="3082" width="9.6640625" style="157" customWidth="1"/>
    <col min="3083" max="3328" width="9.109375" style="157"/>
    <col min="3329" max="3330" width="10.5546875" style="157" customWidth="1"/>
    <col min="3331" max="3331" width="11.6640625" style="157" customWidth="1"/>
    <col min="3332" max="3332" width="32.109375" style="157" customWidth="1"/>
    <col min="3333" max="3333" width="28.44140625" style="157" customWidth="1"/>
    <col min="3334" max="3334" width="10.21875" style="157" customWidth="1"/>
    <col min="3335" max="3335" width="9.5546875" style="157" customWidth="1"/>
    <col min="3336" max="3336" width="9.77734375" style="157" customWidth="1"/>
    <col min="3337" max="3338" width="9.6640625" style="157" customWidth="1"/>
    <col min="3339" max="3584" width="9.109375" style="157"/>
    <col min="3585" max="3586" width="10.5546875" style="157" customWidth="1"/>
    <col min="3587" max="3587" width="11.6640625" style="157" customWidth="1"/>
    <col min="3588" max="3588" width="32.109375" style="157" customWidth="1"/>
    <col min="3589" max="3589" width="28.44140625" style="157" customWidth="1"/>
    <col min="3590" max="3590" width="10.21875" style="157" customWidth="1"/>
    <col min="3591" max="3591" width="9.5546875" style="157" customWidth="1"/>
    <col min="3592" max="3592" width="9.77734375" style="157" customWidth="1"/>
    <col min="3593" max="3594" width="9.6640625" style="157" customWidth="1"/>
    <col min="3595" max="3840" width="9.109375" style="157"/>
    <col min="3841" max="3842" width="10.5546875" style="157" customWidth="1"/>
    <col min="3843" max="3843" width="11.6640625" style="157" customWidth="1"/>
    <col min="3844" max="3844" width="32.109375" style="157" customWidth="1"/>
    <col min="3845" max="3845" width="28.44140625" style="157" customWidth="1"/>
    <col min="3846" max="3846" width="10.21875" style="157" customWidth="1"/>
    <col min="3847" max="3847" width="9.5546875" style="157" customWidth="1"/>
    <col min="3848" max="3848" width="9.77734375" style="157" customWidth="1"/>
    <col min="3849" max="3850" width="9.6640625" style="157" customWidth="1"/>
    <col min="3851" max="4096" width="9.109375" style="157"/>
    <col min="4097" max="4098" width="10.5546875" style="157" customWidth="1"/>
    <col min="4099" max="4099" width="11.6640625" style="157" customWidth="1"/>
    <col min="4100" max="4100" width="32.109375" style="157" customWidth="1"/>
    <col min="4101" max="4101" width="28.44140625" style="157" customWidth="1"/>
    <col min="4102" max="4102" width="10.21875" style="157" customWidth="1"/>
    <col min="4103" max="4103" width="9.5546875" style="157" customWidth="1"/>
    <col min="4104" max="4104" width="9.77734375" style="157" customWidth="1"/>
    <col min="4105" max="4106" width="9.6640625" style="157" customWidth="1"/>
    <col min="4107" max="4352" width="9.109375" style="157"/>
    <col min="4353" max="4354" width="10.5546875" style="157" customWidth="1"/>
    <col min="4355" max="4355" width="11.6640625" style="157" customWidth="1"/>
    <col min="4356" max="4356" width="32.109375" style="157" customWidth="1"/>
    <col min="4357" max="4357" width="28.44140625" style="157" customWidth="1"/>
    <col min="4358" max="4358" width="10.21875" style="157" customWidth="1"/>
    <col min="4359" max="4359" width="9.5546875" style="157" customWidth="1"/>
    <col min="4360" max="4360" width="9.77734375" style="157" customWidth="1"/>
    <col min="4361" max="4362" width="9.6640625" style="157" customWidth="1"/>
    <col min="4363" max="4608" width="9.109375" style="157"/>
    <col min="4609" max="4610" width="10.5546875" style="157" customWidth="1"/>
    <col min="4611" max="4611" width="11.6640625" style="157" customWidth="1"/>
    <col min="4612" max="4612" width="32.109375" style="157" customWidth="1"/>
    <col min="4613" max="4613" width="28.44140625" style="157" customWidth="1"/>
    <col min="4614" max="4614" width="10.21875" style="157" customWidth="1"/>
    <col min="4615" max="4615" width="9.5546875" style="157" customWidth="1"/>
    <col min="4616" max="4616" width="9.77734375" style="157" customWidth="1"/>
    <col min="4617" max="4618" width="9.6640625" style="157" customWidth="1"/>
    <col min="4619" max="4864" width="9.109375" style="157"/>
    <col min="4865" max="4866" width="10.5546875" style="157" customWidth="1"/>
    <col min="4867" max="4867" width="11.6640625" style="157" customWidth="1"/>
    <col min="4868" max="4868" width="32.109375" style="157" customWidth="1"/>
    <col min="4869" max="4869" width="28.44140625" style="157" customWidth="1"/>
    <col min="4870" max="4870" width="10.21875" style="157" customWidth="1"/>
    <col min="4871" max="4871" width="9.5546875" style="157" customWidth="1"/>
    <col min="4872" max="4872" width="9.77734375" style="157" customWidth="1"/>
    <col min="4873" max="4874" width="9.6640625" style="157" customWidth="1"/>
    <col min="4875" max="5120" width="9.109375" style="157"/>
    <col min="5121" max="5122" width="10.5546875" style="157" customWidth="1"/>
    <col min="5123" max="5123" width="11.6640625" style="157" customWidth="1"/>
    <col min="5124" max="5124" width="32.109375" style="157" customWidth="1"/>
    <col min="5125" max="5125" width="28.44140625" style="157" customWidth="1"/>
    <col min="5126" max="5126" width="10.21875" style="157" customWidth="1"/>
    <col min="5127" max="5127" width="9.5546875" style="157" customWidth="1"/>
    <col min="5128" max="5128" width="9.77734375" style="157" customWidth="1"/>
    <col min="5129" max="5130" width="9.6640625" style="157" customWidth="1"/>
    <col min="5131" max="5376" width="9.109375" style="157"/>
    <col min="5377" max="5378" width="10.5546875" style="157" customWidth="1"/>
    <col min="5379" max="5379" width="11.6640625" style="157" customWidth="1"/>
    <col min="5380" max="5380" width="32.109375" style="157" customWidth="1"/>
    <col min="5381" max="5381" width="28.44140625" style="157" customWidth="1"/>
    <col min="5382" max="5382" width="10.21875" style="157" customWidth="1"/>
    <col min="5383" max="5383" width="9.5546875" style="157" customWidth="1"/>
    <col min="5384" max="5384" width="9.77734375" style="157" customWidth="1"/>
    <col min="5385" max="5386" width="9.6640625" style="157" customWidth="1"/>
    <col min="5387" max="5632" width="9.109375" style="157"/>
    <col min="5633" max="5634" width="10.5546875" style="157" customWidth="1"/>
    <col min="5635" max="5635" width="11.6640625" style="157" customWidth="1"/>
    <col min="5636" max="5636" width="32.109375" style="157" customWidth="1"/>
    <col min="5637" max="5637" width="28.44140625" style="157" customWidth="1"/>
    <col min="5638" max="5638" width="10.21875" style="157" customWidth="1"/>
    <col min="5639" max="5639" width="9.5546875" style="157" customWidth="1"/>
    <col min="5640" max="5640" width="9.77734375" style="157" customWidth="1"/>
    <col min="5641" max="5642" width="9.6640625" style="157" customWidth="1"/>
    <col min="5643" max="5888" width="9.109375" style="157"/>
    <col min="5889" max="5890" width="10.5546875" style="157" customWidth="1"/>
    <col min="5891" max="5891" width="11.6640625" style="157" customWidth="1"/>
    <col min="5892" max="5892" width="32.109375" style="157" customWidth="1"/>
    <col min="5893" max="5893" width="28.44140625" style="157" customWidth="1"/>
    <col min="5894" max="5894" width="10.21875" style="157" customWidth="1"/>
    <col min="5895" max="5895" width="9.5546875" style="157" customWidth="1"/>
    <col min="5896" max="5896" width="9.77734375" style="157" customWidth="1"/>
    <col min="5897" max="5898" width="9.6640625" style="157" customWidth="1"/>
    <col min="5899" max="6144" width="9.109375" style="157"/>
    <col min="6145" max="6146" width="10.5546875" style="157" customWidth="1"/>
    <col min="6147" max="6147" width="11.6640625" style="157" customWidth="1"/>
    <col min="6148" max="6148" width="32.109375" style="157" customWidth="1"/>
    <col min="6149" max="6149" width="28.44140625" style="157" customWidth="1"/>
    <col min="6150" max="6150" width="10.21875" style="157" customWidth="1"/>
    <col min="6151" max="6151" width="9.5546875" style="157" customWidth="1"/>
    <col min="6152" max="6152" width="9.77734375" style="157" customWidth="1"/>
    <col min="6153" max="6154" width="9.6640625" style="157" customWidth="1"/>
    <col min="6155" max="6400" width="9.109375" style="157"/>
    <col min="6401" max="6402" width="10.5546875" style="157" customWidth="1"/>
    <col min="6403" max="6403" width="11.6640625" style="157" customWidth="1"/>
    <col min="6404" max="6404" width="32.109375" style="157" customWidth="1"/>
    <col min="6405" max="6405" width="28.44140625" style="157" customWidth="1"/>
    <col min="6406" max="6406" width="10.21875" style="157" customWidth="1"/>
    <col min="6407" max="6407" width="9.5546875" style="157" customWidth="1"/>
    <col min="6408" max="6408" width="9.77734375" style="157" customWidth="1"/>
    <col min="6409" max="6410" width="9.6640625" style="157" customWidth="1"/>
    <col min="6411" max="6656" width="9.109375" style="157"/>
    <col min="6657" max="6658" width="10.5546875" style="157" customWidth="1"/>
    <col min="6659" max="6659" width="11.6640625" style="157" customWidth="1"/>
    <col min="6660" max="6660" width="32.109375" style="157" customWidth="1"/>
    <col min="6661" max="6661" width="28.44140625" style="157" customWidth="1"/>
    <col min="6662" max="6662" width="10.21875" style="157" customWidth="1"/>
    <col min="6663" max="6663" width="9.5546875" style="157" customWidth="1"/>
    <col min="6664" max="6664" width="9.77734375" style="157" customWidth="1"/>
    <col min="6665" max="6666" width="9.6640625" style="157" customWidth="1"/>
    <col min="6667" max="6912" width="9.109375" style="157"/>
    <col min="6913" max="6914" width="10.5546875" style="157" customWidth="1"/>
    <col min="6915" max="6915" width="11.6640625" style="157" customWidth="1"/>
    <col min="6916" max="6916" width="32.109375" style="157" customWidth="1"/>
    <col min="6917" max="6917" width="28.44140625" style="157" customWidth="1"/>
    <col min="6918" max="6918" width="10.21875" style="157" customWidth="1"/>
    <col min="6919" max="6919" width="9.5546875" style="157" customWidth="1"/>
    <col min="6920" max="6920" width="9.77734375" style="157" customWidth="1"/>
    <col min="6921" max="6922" width="9.6640625" style="157" customWidth="1"/>
    <col min="6923" max="7168" width="9.109375" style="157"/>
    <col min="7169" max="7170" width="10.5546875" style="157" customWidth="1"/>
    <col min="7171" max="7171" width="11.6640625" style="157" customWidth="1"/>
    <col min="7172" max="7172" width="32.109375" style="157" customWidth="1"/>
    <col min="7173" max="7173" width="28.44140625" style="157" customWidth="1"/>
    <col min="7174" max="7174" width="10.21875" style="157" customWidth="1"/>
    <col min="7175" max="7175" width="9.5546875" style="157" customWidth="1"/>
    <col min="7176" max="7176" width="9.77734375" style="157" customWidth="1"/>
    <col min="7177" max="7178" width="9.6640625" style="157" customWidth="1"/>
    <col min="7179" max="7424" width="9.109375" style="157"/>
    <col min="7425" max="7426" width="10.5546875" style="157" customWidth="1"/>
    <col min="7427" max="7427" width="11.6640625" style="157" customWidth="1"/>
    <col min="7428" max="7428" width="32.109375" style="157" customWidth="1"/>
    <col min="7429" max="7429" width="28.44140625" style="157" customWidth="1"/>
    <col min="7430" max="7430" width="10.21875" style="157" customWidth="1"/>
    <col min="7431" max="7431" width="9.5546875" style="157" customWidth="1"/>
    <col min="7432" max="7432" width="9.77734375" style="157" customWidth="1"/>
    <col min="7433" max="7434" width="9.6640625" style="157" customWidth="1"/>
    <col min="7435" max="7680" width="9.109375" style="157"/>
    <col min="7681" max="7682" width="10.5546875" style="157" customWidth="1"/>
    <col min="7683" max="7683" width="11.6640625" style="157" customWidth="1"/>
    <col min="7684" max="7684" width="32.109375" style="157" customWidth="1"/>
    <col min="7685" max="7685" width="28.44140625" style="157" customWidth="1"/>
    <col min="7686" max="7686" width="10.21875" style="157" customWidth="1"/>
    <col min="7687" max="7687" width="9.5546875" style="157" customWidth="1"/>
    <col min="7688" max="7688" width="9.77734375" style="157" customWidth="1"/>
    <col min="7689" max="7690" width="9.6640625" style="157" customWidth="1"/>
    <col min="7691" max="7936" width="9.109375" style="157"/>
    <col min="7937" max="7938" width="10.5546875" style="157" customWidth="1"/>
    <col min="7939" max="7939" width="11.6640625" style="157" customWidth="1"/>
    <col min="7940" max="7940" width="32.109375" style="157" customWidth="1"/>
    <col min="7941" max="7941" width="28.44140625" style="157" customWidth="1"/>
    <col min="7942" max="7942" width="10.21875" style="157" customWidth="1"/>
    <col min="7943" max="7943" width="9.5546875" style="157" customWidth="1"/>
    <col min="7944" max="7944" width="9.77734375" style="157" customWidth="1"/>
    <col min="7945" max="7946" width="9.6640625" style="157" customWidth="1"/>
    <col min="7947" max="8192" width="9.109375" style="157"/>
    <col min="8193" max="8194" width="10.5546875" style="157" customWidth="1"/>
    <col min="8195" max="8195" width="11.6640625" style="157" customWidth="1"/>
    <col min="8196" max="8196" width="32.109375" style="157" customWidth="1"/>
    <col min="8197" max="8197" width="28.44140625" style="157" customWidth="1"/>
    <col min="8198" max="8198" width="10.21875" style="157" customWidth="1"/>
    <col min="8199" max="8199" width="9.5546875" style="157" customWidth="1"/>
    <col min="8200" max="8200" width="9.77734375" style="157" customWidth="1"/>
    <col min="8201" max="8202" width="9.6640625" style="157" customWidth="1"/>
    <col min="8203" max="8448" width="9.109375" style="157"/>
    <col min="8449" max="8450" width="10.5546875" style="157" customWidth="1"/>
    <col min="8451" max="8451" width="11.6640625" style="157" customWidth="1"/>
    <col min="8452" max="8452" width="32.109375" style="157" customWidth="1"/>
    <col min="8453" max="8453" width="28.44140625" style="157" customWidth="1"/>
    <col min="8454" max="8454" width="10.21875" style="157" customWidth="1"/>
    <col min="8455" max="8455" width="9.5546875" style="157" customWidth="1"/>
    <col min="8456" max="8456" width="9.77734375" style="157" customWidth="1"/>
    <col min="8457" max="8458" width="9.6640625" style="157" customWidth="1"/>
    <col min="8459" max="8704" width="9.109375" style="157"/>
    <col min="8705" max="8706" width="10.5546875" style="157" customWidth="1"/>
    <col min="8707" max="8707" width="11.6640625" style="157" customWidth="1"/>
    <col min="8708" max="8708" width="32.109375" style="157" customWidth="1"/>
    <col min="8709" max="8709" width="28.44140625" style="157" customWidth="1"/>
    <col min="8710" max="8710" width="10.21875" style="157" customWidth="1"/>
    <col min="8711" max="8711" width="9.5546875" style="157" customWidth="1"/>
    <col min="8712" max="8712" width="9.77734375" style="157" customWidth="1"/>
    <col min="8713" max="8714" width="9.6640625" style="157" customWidth="1"/>
    <col min="8715" max="8960" width="9.109375" style="157"/>
    <col min="8961" max="8962" width="10.5546875" style="157" customWidth="1"/>
    <col min="8963" max="8963" width="11.6640625" style="157" customWidth="1"/>
    <col min="8964" max="8964" width="32.109375" style="157" customWidth="1"/>
    <col min="8965" max="8965" width="28.44140625" style="157" customWidth="1"/>
    <col min="8966" max="8966" width="10.21875" style="157" customWidth="1"/>
    <col min="8967" max="8967" width="9.5546875" style="157" customWidth="1"/>
    <col min="8968" max="8968" width="9.77734375" style="157" customWidth="1"/>
    <col min="8969" max="8970" width="9.6640625" style="157" customWidth="1"/>
    <col min="8971" max="9216" width="9.109375" style="157"/>
    <col min="9217" max="9218" width="10.5546875" style="157" customWidth="1"/>
    <col min="9219" max="9219" width="11.6640625" style="157" customWidth="1"/>
    <col min="9220" max="9220" width="32.109375" style="157" customWidth="1"/>
    <col min="9221" max="9221" width="28.44140625" style="157" customWidth="1"/>
    <col min="9222" max="9222" width="10.21875" style="157" customWidth="1"/>
    <col min="9223" max="9223" width="9.5546875" style="157" customWidth="1"/>
    <col min="9224" max="9224" width="9.77734375" style="157" customWidth="1"/>
    <col min="9225" max="9226" width="9.6640625" style="157" customWidth="1"/>
    <col min="9227" max="9472" width="9.109375" style="157"/>
    <col min="9473" max="9474" width="10.5546875" style="157" customWidth="1"/>
    <col min="9475" max="9475" width="11.6640625" style="157" customWidth="1"/>
    <col min="9476" max="9476" width="32.109375" style="157" customWidth="1"/>
    <col min="9477" max="9477" width="28.44140625" style="157" customWidth="1"/>
    <col min="9478" max="9478" width="10.21875" style="157" customWidth="1"/>
    <col min="9479" max="9479" width="9.5546875" style="157" customWidth="1"/>
    <col min="9480" max="9480" width="9.77734375" style="157" customWidth="1"/>
    <col min="9481" max="9482" width="9.6640625" style="157" customWidth="1"/>
    <col min="9483" max="9728" width="9.109375" style="157"/>
    <col min="9729" max="9730" width="10.5546875" style="157" customWidth="1"/>
    <col min="9731" max="9731" width="11.6640625" style="157" customWidth="1"/>
    <col min="9732" max="9732" width="32.109375" style="157" customWidth="1"/>
    <col min="9733" max="9733" width="28.44140625" style="157" customWidth="1"/>
    <col min="9734" max="9734" width="10.21875" style="157" customWidth="1"/>
    <col min="9735" max="9735" width="9.5546875" style="157" customWidth="1"/>
    <col min="9736" max="9736" width="9.77734375" style="157" customWidth="1"/>
    <col min="9737" max="9738" width="9.6640625" style="157" customWidth="1"/>
    <col min="9739" max="9984" width="9.109375" style="157"/>
    <col min="9985" max="9986" width="10.5546875" style="157" customWidth="1"/>
    <col min="9987" max="9987" width="11.6640625" style="157" customWidth="1"/>
    <col min="9988" max="9988" width="32.109375" style="157" customWidth="1"/>
    <col min="9989" max="9989" width="28.44140625" style="157" customWidth="1"/>
    <col min="9990" max="9990" width="10.21875" style="157" customWidth="1"/>
    <col min="9991" max="9991" width="9.5546875" style="157" customWidth="1"/>
    <col min="9992" max="9992" width="9.77734375" style="157" customWidth="1"/>
    <col min="9993" max="9994" width="9.6640625" style="157" customWidth="1"/>
    <col min="9995" max="10240" width="9.109375" style="157"/>
    <col min="10241" max="10242" width="10.5546875" style="157" customWidth="1"/>
    <col min="10243" max="10243" width="11.6640625" style="157" customWidth="1"/>
    <col min="10244" max="10244" width="32.109375" style="157" customWidth="1"/>
    <col min="10245" max="10245" width="28.44140625" style="157" customWidth="1"/>
    <col min="10246" max="10246" width="10.21875" style="157" customWidth="1"/>
    <col min="10247" max="10247" width="9.5546875" style="157" customWidth="1"/>
    <col min="10248" max="10248" width="9.77734375" style="157" customWidth="1"/>
    <col min="10249" max="10250" width="9.6640625" style="157" customWidth="1"/>
    <col min="10251" max="10496" width="9.109375" style="157"/>
    <col min="10497" max="10498" width="10.5546875" style="157" customWidth="1"/>
    <col min="10499" max="10499" width="11.6640625" style="157" customWidth="1"/>
    <col min="10500" max="10500" width="32.109375" style="157" customWidth="1"/>
    <col min="10501" max="10501" width="28.44140625" style="157" customWidth="1"/>
    <col min="10502" max="10502" width="10.21875" style="157" customWidth="1"/>
    <col min="10503" max="10503" width="9.5546875" style="157" customWidth="1"/>
    <col min="10504" max="10504" width="9.77734375" style="157" customWidth="1"/>
    <col min="10505" max="10506" width="9.6640625" style="157" customWidth="1"/>
    <col min="10507" max="10752" width="9.109375" style="157"/>
    <col min="10753" max="10754" width="10.5546875" style="157" customWidth="1"/>
    <col min="10755" max="10755" width="11.6640625" style="157" customWidth="1"/>
    <col min="10756" max="10756" width="32.109375" style="157" customWidth="1"/>
    <col min="10757" max="10757" width="28.44140625" style="157" customWidth="1"/>
    <col min="10758" max="10758" width="10.21875" style="157" customWidth="1"/>
    <col min="10759" max="10759" width="9.5546875" style="157" customWidth="1"/>
    <col min="10760" max="10760" width="9.77734375" style="157" customWidth="1"/>
    <col min="10761" max="10762" width="9.6640625" style="157" customWidth="1"/>
    <col min="10763" max="11008" width="9.109375" style="157"/>
    <col min="11009" max="11010" width="10.5546875" style="157" customWidth="1"/>
    <col min="11011" max="11011" width="11.6640625" style="157" customWidth="1"/>
    <col min="11012" max="11012" width="32.109375" style="157" customWidth="1"/>
    <col min="11013" max="11013" width="28.44140625" style="157" customWidth="1"/>
    <col min="11014" max="11014" width="10.21875" style="157" customWidth="1"/>
    <col min="11015" max="11015" width="9.5546875" style="157" customWidth="1"/>
    <col min="11016" max="11016" width="9.77734375" style="157" customWidth="1"/>
    <col min="11017" max="11018" width="9.6640625" style="157" customWidth="1"/>
    <col min="11019" max="11264" width="9.109375" style="157"/>
    <col min="11265" max="11266" width="10.5546875" style="157" customWidth="1"/>
    <col min="11267" max="11267" width="11.6640625" style="157" customWidth="1"/>
    <col min="11268" max="11268" width="32.109375" style="157" customWidth="1"/>
    <col min="11269" max="11269" width="28.44140625" style="157" customWidth="1"/>
    <col min="11270" max="11270" width="10.21875" style="157" customWidth="1"/>
    <col min="11271" max="11271" width="9.5546875" style="157" customWidth="1"/>
    <col min="11272" max="11272" width="9.77734375" style="157" customWidth="1"/>
    <col min="11273" max="11274" width="9.6640625" style="157" customWidth="1"/>
    <col min="11275" max="11520" width="9.109375" style="157"/>
    <col min="11521" max="11522" width="10.5546875" style="157" customWidth="1"/>
    <col min="11523" max="11523" width="11.6640625" style="157" customWidth="1"/>
    <col min="11524" max="11524" width="32.109375" style="157" customWidth="1"/>
    <col min="11525" max="11525" width="28.44140625" style="157" customWidth="1"/>
    <col min="11526" max="11526" width="10.21875" style="157" customWidth="1"/>
    <col min="11527" max="11527" width="9.5546875" style="157" customWidth="1"/>
    <col min="11528" max="11528" width="9.77734375" style="157" customWidth="1"/>
    <col min="11529" max="11530" width="9.6640625" style="157" customWidth="1"/>
    <col min="11531" max="11776" width="9.109375" style="157"/>
    <col min="11777" max="11778" width="10.5546875" style="157" customWidth="1"/>
    <col min="11779" max="11779" width="11.6640625" style="157" customWidth="1"/>
    <col min="11780" max="11780" width="32.109375" style="157" customWidth="1"/>
    <col min="11781" max="11781" width="28.44140625" style="157" customWidth="1"/>
    <col min="11782" max="11782" width="10.21875" style="157" customWidth="1"/>
    <col min="11783" max="11783" width="9.5546875" style="157" customWidth="1"/>
    <col min="11784" max="11784" width="9.77734375" style="157" customWidth="1"/>
    <col min="11785" max="11786" width="9.6640625" style="157" customWidth="1"/>
    <col min="11787" max="12032" width="9.109375" style="157"/>
    <col min="12033" max="12034" width="10.5546875" style="157" customWidth="1"/>
    <col min="12035" max="12035" width="11.6640625" style="157" customWidth="1"/>
    <col min="12036" max="12036" width="32.109375" style="157" customWidth="1"/>
    <col min="12037" max="12037" width="28.44140625" style="157" customWidth="1"/>
    <col min="12038" max="12038" width="10.21875" style="157" customWidth="1"/>
    <col min="12039" max="12039" width="9.5546875" style="157" customWidth="1"/>
    <col min="12040" max="12040" width="9.77734375" style="157" customWidth="1"/>
    <col min="12041" max="12042" width="9.6640625" style="157" customWidth="1"/>
    <col min="12043" max="12288" width="9.109375" style="157"/>
    <col min="12289" max="12290" width="10.5546875" style="157" customWidth="1"/>
    <col min="12291" max="12291" width="11.6640625" style="157" customWidth="1"/>
    <col min="12292" max="12292" width="32.109375" style="157" customWidth="1"/>
    <col min="12293" max="12293" width="28.44140625" style="157" customWidth="1"/>
    <col min="12294" max="12294" width="10.21875" style="157" customWidth="1"/>
    <col min="12295" max="12295" width="9.5546875" style="157" customWidth="1"/>
    <col min="12296" max="12296" width="9.77734375" style="157" customWidth="1"/>
    <col min="12297" max="12298" width="9.6640625" style="157" customWidth="1"/>
    <col min="12299" max="12544" width="9.109375" style="157"/>
    <col min="12545" max="12546" width="10.5546875" style="157" customWidth="1"/>
    <col min="12547" max="12547" width="11.6640625" style="157" customWidth="1"/>
    <col min="12548" max="12548" width="32.109375" style="157" customWidth="1"/>
    <col min="12549" max="12549" width="28.44140625" style="157" customWidth="1"/>
    <col min="12550" max="12550" width="10.21875" style="157" customWidth="1"/>
    <col min="12551" max="12551" width="9.5546875" style="157" customWidth="1"/>
    <col min="12552" max="12552" width="9.77734375" style="157" customWidth="1"/>
    <col min="12553" max="12554" width="9.6640625" style="157" customWidth="1"/>
    <col min="12555" max="12800" width="9.109375" style="157"/>
    <col min="12801" max="12802" width="10.5546875" style="157" customWidth="1"/>
    <col min="12803" max="12803" width="11.6640625" style="157" customWidth="1"/>
    <col min="12804" max="12804" width="32.109375" style="157" customWidth="1"/>
    <col min="12805" max="12805" width="28.44140625" style="157" customWidth="1"/>
    <col min="12806" max="12806" width="10.21875" style="157" customWidth="1"/>
    <col min="12807" max="12807" width="9.5546875" style="157" customWidth="1"/>
    <col min="12808" max="12808" width="9.77734375" style="157" customWidth="1"/>
    <col min="12809" max="12810" width="9.6640625" style="157" customWidth="1"/>
    <col min="12811" max="13056" width="9.109375" style="157"/>
    <col min="13057" max="13058" width="10.5546875" style="157" customWidth="1"/>
    <col min="13059" max="13059" width="11.6640625" style="157" customWidth="1"/>
    <col min="13060" max="13060" width="32.109375" style="157" customWidth="1"/>
    <col min="13061" max="13061" width="28.44140625" style="157" customWidth="1"/>
    <col min="13062" max="13062" width="10.21875" style="157" customWidth="1"/>
    <col min="13063" max="13063" width="9.5546875" style="157" customWidth="1"/>
    <col min="13064" max="13064" width="9.77734375" style="157" customWidth="1"/>
    <col min="13065" max="13066" width="9.6640625" style="157" customWidth="1"/>
    <col min="13067" max="13312" width="9.109375" style="157"/>
    <col min="13313" max="13314" width="10.5546875" style="157" customWidth="1"/>
    <col min="13315" max="13315" width="11.6640625" style="157" customWidth="1"/>
    <col min="13316" max="13316" width="32.109375" style="157" customWidth="1"/>
    <col min="13317" max="13317" width="28.44140625" style="157" customWidth="1"/>
    <col min="13318" max="13318" width="10.21875" style="157" customWidth="1"/>
    <col min="13319" max="13319" width="9.5546875" style="157" customWidth="1"/>
    <col min="13320" max="13320" width="9.77734375" style="157" customWidth="1"/>
    <col min="13321" max="13322" width="9.6640625" style="157" customWidth="1"/>
    <col min="13323" max="13568" width="9.109375" style="157"/>
    <col min="13569" max="13570" width="10.5546875" style="157" customWidth="1"/>
    <col min="13571" max="13571" width="11.6640625" style="157" customWidth="1"/>
    <col min="13572" max="13572" width="32.109375" style="157" customWidth="1"/>
    <col min="13573" max="13573" width="28.44140625" style="157" customWidth="1"/>
    <col min="13574" max="13574" width="10.21875" style="157" customWidth="1"/>
    <col min="13575" max="13575" width="9.5546875" style="157" customWidth="1"/>
    <col min="13576" max="13576" width="9.77734375" style="157" customWidth="1"/>
    <col min="13577" max="13578" width="9.6640625" style="157" customWidth="1"/>
    <col min="13579" max="13824" width="9.109375" style="157"/>
    <col min="13825" max="13826" width="10.5546875" style="157" customWidth="1"/>
    <col min="13827" max="13827" width="11.6640625" style="157" customWidth="1"/>
    <col min="13828" max="13828" width="32.109375" style="157" customWidth="1"/>
    <col min="13829" max="13829" width="28.44140625" style="157" customWidth="1"/>
    <col min="13830" max="13830" width="10.21875" style="157" customWidth="1"/>
    <col min="13831" max="13831" width="9.5546875" style="157" customWidth="1"/>
    <col min="13832" max="13832" width="9.77734375" style="157" customWidth="1"/>
    <col min="13833" max="13834" width="9.6640625" style="157" customWidth="1"/>
    <col min="13835" max="14080" width="9.109375" style="157"/>
    <col min="14081" max="14082" width="10.5546875" style="157" customWidth="1"/>
    <col min="14083" max="14083" width="11.6640625" style="157" customWidth="1"/>
    <col min="14084" max="14084" width="32.109375" style="157" customWidth="1"/>
    <col min="14085" max="14085" width="28.44140625" style="157" customWidth="1"/>
    <col min="14086" max="14086" width="10.21875" style="157" customWidth="1"/>
    <col min="14087" max="14087" width="9.5546875" style="157" customWidth="1"/>
    <col min="14088" max="14088" width="9.77734375" style="157" customWidth="1"/>
    <col min="14089" max="14090" width="9.6640625" style="157" customWidth="1"/>
    <col min="14091" max="14336" width="9.109375" style="157"/>
    <col min="14337" max="14338" width="10.5546875" style="157" customWidth="1"/>
    <col min="14339" max="14339" width="11.6640625" style="157" customWidth="1"/>
    <col min="14340" max="14340" width="32.109375" style="157" customWidth="1"/>
    <col min="14341" max="14341" width="28.44140625" style="157" customWidth="1"/>
    <col min="14342" max="14342" width="10.21875" style="157" customWidth="1"/>
    <col min="14343" max="14343" width="9.5546875" style="157" customWidth="1"/>
    <col min="14344" max="14344" width="9.77734375" style="157" customWidth="1"/>
    <col min="14345" max="14346" width="9.6640625" style="157" customWidth="1"/>
    <col min="14347" max="14592" width="9.109375" style="157"/>
    <col min="14593" max="14594" width="10.5546875" style="157" customWidth="1"/>
    <col min="14595" max="14595" width="11.6640625" style="157" customWidth="1"/>
    <col min="14596" max="14596" width="32.109375" style="157" customWidth="1"/>
    <col min="14597" max="14597" width="28.44140625" style="157" customWidth="1"/>
    <col min="14598" max="14598" width="10.21875" style="157" customWidth="1"/>
    <col min="14599" max="14599" width="9.5546875" style="157" customWidth="1"/>
    <col min="14600" max="14600" width="9.77734375" style="157" customWidth="1"/>
    <col min="14601" max="14602" width="9.6640625" style="157" customWidth="1"/>
    <col min="14603" max="14848" width="9.109375" style="157"/>
    <col min="14849" max="14850" width="10.5546875" style="157" customWidth="1"/>
    <col min="14851" max="14851" width="11.6640625" style="157" customWidth="1"/>
    <col min="14852" max="14852" width="32.109375" style="157" customWidth="1"/>
    <col min="14853" max="14853" width="28.44140625" style="157" customWidth="1"/>
    <col min="14854" max="14854" width="10.21875" style="157" customWidth="1"/>
    <col min="14855" max="14855" width="9.5546875" style="157" customWidth="1"/>
    <col min="14856" max="14856" width="9.77734375" style="157" customWidth="1"/>
    <col min="14857" max="14858" width="9.6640625" style="157" customWidth="1"/>
    <col min="14859" max="15104" width="9.109375" style="157"/>
    <col min="15105" max="15106" width="10.5546875" style="157" customWidth="1"/>
    <col min="15107" max="15107" width="11.6640625" style="157" customWidth="1"/>
    <col min="15108" max="15108" width="32.109375" style="157" customWidth="1"/>
    <col min="15109" max="15109" width="28.44140625" style="157" customWidth="1"/>
    <col min="15110" max="15110" width="10.21875" style="157" customWidth="1"/>
    <col min="15111" max="15111" width="9.5546875" style="157" customWidth="1"/>
    <col min="15112" max="15112" width="9.77734375" style="157" customWidth="1"/>
    <col min="15113" max="15114" width="9.6640625" style="157" customWidth="1"/>
    <col min="15115" max="15360" width="9.109375" style="157"/>
    <col min="15361" max="15362" width="10.5546875" style="157" customWidth="1"/>
    <col min="15363" max="15363" width="11.6640625" style="157" customWidth="1"/>
    <col min="15364" max="15364" width="32.109375" style="157" customWidth="1"/>
    <col min="15365" max="15365" width="28.44140625" style="157" customWidth="1"/>
    <col min="15366" max="15366" width="10.21875" style="157" customWidth="1"/>
    <col min="15367" max="15367" width="9.5546875" style="157" customWidth="1"/>
    <col min="15368" max="15368" width="9.77734375" style="157" customWidth="1"/>
    <col min="15369" max="15370" width="9.6640625" style="157" customWidth="1"/>
    <col min="15371" max="15616" width="9.109375" style="157"/>
    <col min="15617" max="15618" width="10.5546875" style="157" customWidth="1"/>
    <col min="15619" max="15619" width="11.6640625" style="157" customWidth="1"/>
    <col min="15620" max="15620" width="32.109375" style="157" customWidth="1"/>
    <col min="15621" max="15621" width="28.44140625" style="157" customWidth="1"/>
    <col min="15622" max="15622" width="10.21875" style="157" customWidth="1"/>
    <col min="15623" max="15623" width="9.5546875" style="157" customWidth="1"/>
    <col min="15624" max="15624" width="9.77734375" style="157" customWidth="1"/>
    <col min="15625" max="15626" width="9.6640625" style="157" customWidth="1"/>
    <col min="15627" max="15872" width="9.109375" style="157"/>
    <col min="15873" max="15874" width="10.5546875" style="157" customWidth="1"/>
    <col min="15875" max="15875" width="11.6640625" style="157" customWidth="1"/>
    <col min="15876" max="15876" width="32.109375" style="157" customWidth="1"/>
    <col min="15877" max="15877" width="28.44140625" style="157" customWidth="1"/>
    <col min="15878" max="15878" width="10.21875" style="157" customWidth="1"/>
    <col min="15879" max="15879" width="9.5546875" style="157" customWidth="1"/>
    <col min="15880" max="15880" width="9.77734375" style="157" customWidth="1"/>
    <col min="15881" max="15882" width="9.6640625" style="157" customWidth="1"/>
    <col min="15883" max="16128" width="9.109375" style="157"/>
    <col min="16129" max="16130" width="10.5546875" style="157" customWidth="1"/>
    <col min="16131" max="16131" width="11.6640625" style="157" customWidth="1"/>
    <col min="16132" max="16132" width="32.109375" style="157" customWidth="1"/>
    <col min="16133" max="16133" width="28.44140625" style="157" customWidth="1"/>
    <col min="16134" max="16134" width="10.21875" style="157" customWidth="1"/>
    <col min="16135" max="16135" width="9.5546875" style="157" customWidth="1"/>
    <col min="16136" max="16136" width="9.77734375" style="157" customWidth="1"/>
    <col min="16137" max="16138" width="9.6640625" style="157" customWidth="1"/>
    <col min="16139" max="16384" width="9.109375" style="157"/>
  </cols>
  <sheetData>
    <row r="1" spans="1:10">
      <c r="D1" s="158"/>
      <c r="G1" s="158" t="s">
        <v>324</v>
      </c>
      <c r="H1" s="158"/>
    </row>
    <row r="2" spans="1:10">
      <c r="D2" s="160"/>
      <c r="G2" s="161" t="s">
        <v>1</v>
      </c>
      <c r="H2" s="161"/>
      <c r="I2" s="161"/>
      <c r="J2" s="161"/>
    </row>
    <row r="3" spans="1:10">
      <c r="D3" s="158"/>
      <c r="G3" s="158" t="s">
        <v>325</v>
      </c>
      <c r="H3" s="158"/>
    </row>
    <row r="4" spans="1:10">
      <c r="D4" s="158"/>
      <c r="G4" s="158"/>
      <c r="H4" s="158"/>
    </row>
    <row r="5" spans="1:10">
      <c r="D5" s="158"/>
      <c r="G5" s="162" t="s">
        <v>326</v>
      </c>
      <c r="H5" s="158"/>
    </row>
    <row r="6" spans="1:10">
      <c r="D6" s="158"/>
      <c r="G6" s="161" t="s">
        <v>1</v>
      </c>
      <c r="H6" s="161"/>
      <c r="I6" s="161"/>
      <c r="J6" s="161"/>
    </row>
    <row r="7" spans="1:10">
      <c r="D7" s="158"/>
      <c r="G7" s="158" t="s">
        <v>327</v>
      </c>
      <c r="H7" s="158"/>
    </row>
    <row r="9" spans="1:10" s="159" customFormat="1">
      <c r="A9" s="164" t="s">
        <v>328</v>
      </c>
      <c r="B9" s="164"/>
      <c r="C9" s="164"/>
      <c r="D9" s="164"/>
      <c r="E9" s="164"/>
      <c r="F9" s="164"/>
      <c r="G9" s="164"/>
      <c r="H9" s="164"/>
      <c r="I9" s="164"/>
      <c r="J9" s="164"/>
    </row>
    <row r="10" spans="1:10" s="159" customFormat="1">
      <c r="A10" s="164" t="s">
        <v>329</v>
      </c>
      <c r="B10" s="164"/>
      <c r="C10" s="164"/>
      <c r="D10" s="164"/>
      <c r="E10" s="164"/>
      <c r="F10" s="164"/>
      <c r="G10" s="164"/>
      <c r="H10" s="164"/>
      <c r="I10" s="164"/>
      <c r="J10" s="164"/>
    </row>
    <row r="11" spans="1:10" s="159" customFormat="1">
      <c r="A11" s="165">
        <v>1555400000</v>
      </c>
      <c r="B11" s="165"/>
      <c r="C11" s="166"/>
      <c r="D11" s="166"/>
      <c r="E11" s="167"/>
      <c r="F11" s="167"/>
      <c r="G11" s="167"/>
      <c r="H11" s="167"/>
      <c r="I11" s="167"/>
      <c r="J11" s="167"/>
    </row>
    <row r="12" spans="1:10" s="159" customFormat="1">
      <c r="A12" s="168" t="s">
        <v>8</v>
      </c>
      <c r="B12" s="168"/>
      <c r="C12" s="169"/>
      <c r="D12" s="169"/>
      <c r="E12" s="167"/>
      <c r="F12" s="167"/>
      <c r="G12" s="167"/>
      <c r="H12" s="167"/>
      <c r="I12" s="167"/>
      <c r="J12" s="167"/>
    </row>
    <row r="13" spans="1:10" s="170" customFormat="1" ht="96">
      <c r="A13" s="149" t="s">
        <v>149</v>
      </c>
      <c r="B13" s="149" t="s">
        <v>150</v>
      </c>
      <c r="C13" s="149" t="s">
        <v>151</v>
      </c>
      <c r="D13" s="149" t="s">
        <v>330</v>
      </c>
      <c r="E13" s="149" t="s">
        <v>331</v>
      </c>
      <c r="F13" s="149" t="s">
        <v>332</v>
      </c>
      <c r="G13" s="149" t="s">
        <v>333</v>
      </c>
      <c r="H13" s="149" t="s">
        <v>334</v>
      </c>
      <c r="I13" s="149" t="s">
        <v>335</v>
      </c>
      <c r="J13" s="149" t="s">
        <v>336</v>
      </c>
    </row>
    <row r="14" spans="1:10" s="159" customFormat="1">
      <c r="A14" s="171" t="s">
        <v>17</v>
      </c>
      <c r="B14" s="171" t="s">
        <v>18</v>
      </c>
      <c r="C14" s="171" t="s">
        <v>19</v>
      </c>
      <c r="D14" s="171" t="s">
        <v>20</v>
      </c>
      <c r="E14" s="171" t="s">
        <v>21</v>
      </c>
      <c r="F14" s="171" t="s">
        <v>22</v>
      </c>
      <c r="G14" s="171" t="s">
        <v>160</v>
      </c>
      <c r="H14" s="171" t="s">
        <v>161</v>
      </c>
      <c r="I14" s="171" t="s">
        <v>162</v>
      </c>
      <c r="J14" s="171" t="s">
        <v>163</v>
      </c>
    </row>
    <row r="15" spans="1:10" s="159" customFormat="1" hidden="1">
      <c r="A15" s="172"/>
      <c r="B15" s="172"/>
      <c r="C15" s="172"/>
      <c r="D15" s="173"/>
      <c r="E15" s="173"/>
      <c r="F15" s="174"/>
      <c r="G15" s="174"/>
      <c r="H15" s="174"/>
      <c r="I15" s="175"/>
      <c r="J15" s="174"/>
    </row>
    <row r="16" spans="1:10" s="159" customFormat="1" hidden="1">
      <c r="A16" s="172"/>
      <c r="B16" s="172"/>
      <c r="C16" s="172"/>
      <c r="D16" s="173"/>
      <c r="E16" s="173"/>
      <c r="F16" s="174"/>
      <c r="G16" s="174"/>
      <c r="H16" s="174"/>
      <c r="I16" s="175"/>
      <c r="J16" s="174"/>
    </row>
    <row r="17" spans="1:11" s="159" customFormat="1" hidden="1">
      <c r="A17" s="172"/>
      <c r="B17" s="172"/>
      <c r="C17" s="172"/>
      <c r="D17" s="173"/>
      <c r="E17" s="173"/>
      <c r="F17" s="174"/>
      <c r="G17" s="174"/>
      <c r="H17" s="174"/>
      <c r="I17" s="175"/>
      <c r="J17" s="174"/>
      <c r="K17" s="176"/>
    </row>
    <row r="18" spans="1:11" ht="13.8">
      <c r="A18" s="177" t="s">
        <v>229</v>
      </c>
      <c r="B18" s="177" t="s">
        <v>101</v>
      </c>
      <c r="C18" s="177" t="s">
        <v>101</v>
      </c>
      <c r="D18" s="178" t="s">
        <v>230</v>
      </c>
      <c r="E18" s="179" t="s">
        <v>101</v>
      </c>
      <c r="F18" s="180" t="s">
        <v>101</v>
      </c>
      <c r="G18" s="181" t="s">
        <v>101</v>
      </c>
      <c r="H18" s="180" t="s">
        <v>101</v>
      </c>
      <c r="I18" s="182">
        <f>I19</f>
        <v>500000</v>
      </c>
      <c r="J18" s="180" t="s">
        <v>101</v>
      </c>
      <c r="K18" s="1"/>
    </row>
    <row r="19" spans="1:11" ht="13.8">
      <c r="A19" s="177" t="s">
        <v>231</v>
      </c>
      <c r="B19" s="177" t="s">
        <v>101</v>
      </c>
      <c r="C19" s="177" t="s">
        <v>101</v>
      </c>
      <c r="D19" s="178" t="s">
        <v>230</v>
      </c>
      <c r="E19" s="179" t="s">
        <v>101</v>
      </c>
      <c r="F19" s="180" t="s">
        <v>101</v>
      </c>
      <c r="G19" s="181" t="s">
        <v>101</v>
      </c>
      <c r="H19" s="180" t="s">
        <v>101</v>
      </c>
      <c r="I19" s="182">
        <f>I20</f>
        <v>500000</v>
      </c>
      <c r="J19" s="180" t="s">
        <v>101</v>
      </c>
      <c r="K19" s="1"/>
    </row>
    <row r="20" spans="1:11">
      <c r="A20" s="177" t="s">
        <v>101</v>
      </c>
      <c r="B20" s="177" t="s">
        <v>235</v>
      </c>
      <c r="C20" s="177" t="s">
        <v>101</v>
      </c>
      <c r="D20" s="183" t="s">
        <v>236</v>
      </c>
      <c r="E20" s="179" t="s">
        <v>101</v>
      </c>
      <c r="F20" s="180" t="s">
        <v>101</v>
      </c>
      <c r="G20" s="181" t="s">
        <v>101</v>
      </c>
      <c r="H20" s="180" t="s">
        <v>101</v>
      </c>
      <c r="I20" s="182">
        <f>I21</f>
        <v>500000</v>
      </c>
      <c r="J20" s="180" t="s">
        <v>101</v>
      </c>
      <c r="K20" s="1"/>
    </row>
    <row r="21" spans="1:11" ht="39.6">
      <c r="A21" s="177" t="s">
        <v>240</v>
      </c>
      <c r="B21" s="177" t="s">
        <v>241</v>
      </c>
      <c r="C21" s="177" t="s">
        <v>242</v>
      </c>
      <c r="D21" s="184" t="s">
        <v>243</v>
      </c>
      <c r="E21" s="179" t="s">
        <v>101</v>
      </c>
      <c r="F21" s="180" t="s">
        <v>101</v>
      </c>
      <c r="G21" s="181" t="s">
        <v>101</v>
      </c>
      <c r="H21" s="180" t="s">
        <v>101</v>
      </c>
      <c r="I21" s="110">
        <f>SUM(I22:I23)</f>
        <v>500000</v>
      </c>
      <c r="J21" s="180" t="s">
        <v>101</v>
      </c>
      <c r="K21" s="1"/>
    </row>
    <row r="22" spans="1:11" s="2" customFormat="1" ht="72">
      <c r="A22" s="185"/>
      <c r="B22" s="185"/>
      <c r="C22" s="185"/>
      <c r="D22" s="186"/>
      <c r="E22" s="187" t="s">
        <v>337</v>
      </c>
      <c r="F22" s="188">
        <v>2025</v>
      </c>
      <c r="G22" s="189">
        <v>255000</v>
      </c>
      <c r="H22" s="189">
        <v>255000</v>
      </c>
      <c r="I22" s="189">
        <v>255000</v>
      </c>
      <c r="J22" s="190">
        <v>100</v>
      </c>
      <c r="K22" s="1"/>
    </row>
    <row r="23" spans="1:11" s="2" customFormat="1" ht="72">
      <c r="A23" s="191"/>
      <c r="B23" s="191"/>
      <c r="C23" s="191"/>
      <c r="D23" s="192"/>
      <c r="E23" s="193" t="s">
        <v>338</v>
      </c>
      <c r="F23" s="194">
        <v>2025</v>
      </c>
      <c r="G23" s="195">
        <f>500000-G22</f>
        <v>245000</v>
      </c>
      <c r="H23" s="195">
        <f>500000-H22</f>
        <v>245000</v>
      </c>
      <c r="I23" s="195">
        <f>500000-I22</f>
        <v>245000</v>
      </c>
      <c r="J23" s="196">
        <v>100</v>
      </c>
      <c r="K23" s="1"/>
    </row>
    <row r="24" spans="1:11" s="45" customFormat="1" ht="60" hidden="1">
      <c r="A24" s="197"/>
      <c r="B24" s="197"/>
      <c r="C24" s="197"/>
      <c r="D24" s="198"/>
      <c r="E24" s="199" t="s">
        <v>339</v>
      </c>
      <c r="F24" s="200">
        <v>2024</v>
      </c>
      <c r="G24" s="201">
        <v>2970161</v>
      </c>
      <c r="H24" s="201"/>
      <c r="I24" s="202"/>
      <c r="J24" s="203"/>
      <c r="K24" s="204"/>
    </row>
    <row r="25" spans="1:11" s="211" customFormat="1" ht="11.4" hidden="1">
      <c r="A25" s="205"/>
      <c r="B25" s="205"/>
      <c r="C25" s="205"/>
      <c r="D25" s="206"/>
      <c r="E25" s="207"/>
      <c r="F25" s="208"/>
      <c r="G25" s="208"/>
      <c r="H25" s="208"/>
      <c r="I25" s="209"/>
      <c r="J25" s="208"/>
      <c r="K25" s="210"/>
    </row>
    <row r="26" spans="1:11" s="215" customFormat="1" ht="15.6">
      <c r="A26" s="212" t="s">
        <v>139</v>
      </c>
      <c r="B26" s="212" t="s">
        <v>139</v>
      </c>
      <c r="C26" s="212" t="s">
        <v>139</v>
      </c>
      <c r="D26" s="212" t="s">
        <v>139</v>
      </c>
      <c r="E26" s="213" t="s">
        <v>139</v>
      </c>
      <c r="F26" s="212" t="s">
        <v>139</v>
      </c>
      <c r="G26" s="212">
        <v>0</v>
      </c>
      <c r="H26" s="212">
        <v>0</v>
      </c>
      <c r="I26" s="214">
        <f>I18</f>
        <v>500000</v>
      </c>
      <c r="J26" s="212" t="s">
        <v>139</v>
      </c>
    </row>
    <row r="29" spans="1:11" s="217" customFormat="1" ht="13.8">
      <c r="A29" s="216" t="s">
        <v>123</v>
      </c>
      <c r="E29" s="218"/>
      <c r="F29" s="219"/>
      <c r="G29" s="219"/>
      <c r="H29" s="219"/>
      <c r="I29" s="220" t="s">
        <v>124</v>
      </c>
    </row>
    <row r="32" spans="1:11">
      <c r="G32" s="157"/>
      <c r="H32" s="157"/>
      <c r="I32" s="157"/>
    </row>
  </sheetData>
  <mergeCells count="6">
    <mergeCell ref="G2:J2"/>
    <mergeCell ref="G6:J6"/>
    <mergeCell ref="A9:J9"/>
    <mergeCell ref="A10:J10"/>
    <mergeCell ref="A11:B11"/>
    <mergeCell ref="A12:B1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3"/>
  <sheetViews>
    <sheetView zoomScale="80" zoomScaleNormal="80" workbookViewId="0">
      <selection activeCell="E14" sqref="E14:E15"/>
    </sheetView>
  </sheetViews>
  <sheetFormatPr defaultRowHeight="10.199999999999999"/>
  <cols>
    <col min="1" max="1" width="9" style="142" customWidth="1"/>
    <col min="2" max="2" width="9.44140625" style="142" customWidth="1"/>
    <col min="3" max="3" width="9.21875" style="142" customWidth="1"/>
    <col min="4" max="4" width="38.21875" style="142" customWidth="1"/>
    <col min="5" max="5" width="36.109375" style="221" customWidth="1"/>
    <col min="6" max="6" width="9.21875" style="221" customWidth="1"/>
    <col min="7" max="7" width="12" style="142" customWidth="1"/>
    <col min="8" max="8" width="10.6640625" style="142" customWidth="1"/>
    <col min="9" max="9" width="9.88671875" style="142" customWidth="1"/>
    <col min="10" max="10" width="11.5546875" style="142" customWidth="1"/>
    <col min="11" max="256" width="8.88671875" style="142"/>
    <col min="257" max="257" width="9" style="142" customWidth="1"/>
    <col min="258" max="258" width="9.44140625" style="142" customWidth="1"/>
    <col min="259" max="259" width="9.21875" style="142" customWidth="1"/>
    <col min="260" max="260" width="38.21875" style="142" customWidth="1"/>
    <col min="261" max="261" width="36.109375" style="142" customWidth="1"/>
    <col min="262" max="262" width="9.21875" style="142" customWidth="1"/>
    <col min="263" max="263" width="12" style="142" customWidth="1"/>
    <col min="264" max="264" width="10.6640625" style="142" customWidth="1"/>
    <col min="265" max="265" width="9.88671875" style="142" customWidth="1"/>
    <col min="266" max="266" width="11.5546875" style="142" customWidth="1"/>
    <col min="267" max="512" width="8.88671875" style="142"/>
    <col min="513" max="513" width="9" style="142" customWidth="1"/>
    <col min="514" max="514" width="9.44140625" style="142" customWidth="1"/>
    <col min="515" max="515" width="9.21875" style="142" customWidth="1"/>
    <col min="516" max="516" width="38.21875" style="142" customWidth="1"/>
    <col min="517" max="517" width="36.109375" style="142" customWidth="1"/>
    <col min="518" max="518" width="9.21875" style="142" customWidth="1"/>
    <col min="519" max="519" width="12" style="142" customWidth="1"/>
    <col min="520" max="520" width="10.6640625" style="142" customWidth="1"/>
    <col min="521" max="521" width="9.88671875" style="142" customWidth="1"/>
    <col min="522" max="522" width="11.5546875" style="142" customWidth="1"/>
    <col min="523" max="768" width="8.88671875" style="142"/>
    <col min="769" max="769" width="9" style="142" customWidth="1"/>
    <col min="770" max="770" width="9.44140625" style="142" customWidth="1"/>
    <col min="771" max="771" width="9.21875" style="142" customWidth="1"/>
    <col min="772" max="772" width="38.21875" style="142" customWidth="1"/>
    <col min="773" max="773" width="36.109375" style="142" customWidth="1"/>
    <col min="774" max="774" width="9.21875" style="142" customWidth="1"/>
    <col min="775" max="775" width="12" style="142" customWidth="1"/>
    <col min="776" max="776" width="10.6640625" style="142" customWidth="1"/>
    <col min="777" max="777" width="9.88671875" style="142" customWidth="1"/>
    <col min="778" max="778" width="11.5546875" style="142" customWidth="1"/>
    <col min="779" max="1024" width="8.88671875" style="142"/>
    <col min="1025" max="1025" width="9" style="142" customWidth="1"/>
    <col min="1026" max="1026" width="9.44140625" style="142" customWidth="1"/>
    <col min="1027" max="1027" width="9.21875" style="142" customWidth="1"/>
    <col min="1028" max="1028" width="38.21875" style="142" customWidth="1"/>
    <col min="1029" max="1029" width="36.109375" style="142" customWidth="1"/>
    <col min="1030" max="1030" width="9.21875" style="142" customWidth="1"/>
    <col min="1031" max="1031" width="12" style="142" customWidth="1"/>
    <col min="1032" max="1032" width="10.6640625" style="142" customWidth="1"/>
    <col min="1033" max="1033" width="9.88671875" style="142" customWidth="1"/>
    <col min="1034" max="1034" width="11.5546875" style="142" customWidth="1"/>
    <col min="1035" max="1280" width="8.88671875" style="142"/>
    <col min="1281" max="1281" width="9" style="142" customWidth="1"/>
    <col min="1282" max="1282" width="9.44140625" style="142" customWidth="1"/>
    <col min="1283" max="1283" width="9.21875" style="142" customWidth="1"/>
    <col min="1284" max="1284" width="38.21875" style="142" customWidth="1"/>
    <col min="1285" max="1285" width="36.109375" style="142" customWidth="1"/>
    <col min="1286" max="1286" width="9.21875" style="142" customWidth="1"/>
    <col min="1287" max="1287" width="12" style="142" customWidth="1"/>
    <col min="1288" max="1288" width="10.6640625" style="142" customWidth="1"/>
    <col min="1289" max="1289" width="9.88671875" style="142" customWidth="1"/>
    <col min="1290" max="1290" width="11.5546875" style="142" customWidth="1"/>
    <col min="1291" max="1536" width="8.88671875" style="142"/>
    <col min="1537" max="1537" width="9" style="142" customWidth="1"/>
    <col min="1538" max="1538" width="9.44140625" style="142" customWidth="1"/>
    <col min="1539" max="1539" width="9.21875" style="142" customWidth="1"/>
    <col min="1540" max="1540" width="38.21875" style="142" customWidth="1"/>
    <col min="1541" max="1541" width="36.109375" style="142" customWidth="1"/>
    <col min="1542" max="1542" width="9.21875" style="142" customWidth="1"/>
    <col min="1543" max="1543" width="12" style="142" customWidth="1"/>
    <col min="1544" max="1544" width="10.6640625" style="142" customWidth="1"/>
    <col min="1545" max="1545" width="9.88671875" style="142" customWidth="1"/>
    <col min="1546" max="1546" width="11.5546875" style="142" customWidth="1"/>
    <col min="1547" max="1792" width="8.88671875" style="142"/>
    <col min="1793" max="1793" width="9" style="142" customWidth="1"/>
    <col min="1794" max="1794" width="9.44140625" style="142" customWidth="1"/>
    <col min="1795" max="1795" width="9.21875" style="142" customWidth="1"/>
    <col min="1796" max="1796" width="38.21875" style="142" customWidth="1"/>
    <col min="1797" max="1797" width="36.109375" style="142" customWidth="1"/>
    <col min="1798" max="1798" width="9.21875" style="142" customWidth="1"/>
    <col min="1799" max="1799" width="12" style="142" customWidth="1"/>
    <col min="1800" max="1800" width="10.6640625" style="142" customWidth="1"/>
    <col min="1801" max="1801" width="9.88671875" style="142" customWidth="1"/>
    <col min="1802" max="1802" width="11.5546875" style="142" customWidth="1"/>
    <col min="1803" max="2048" width="8.88671875" style="142"/>
    <col min="2049" max="2049" width="9" style="142" customWidth="1"/>
    <col min="2050" max="2050" width="9.44140625" style="142" customWidth="1"/>
    <col min="2051" max="2051" width="9.21875" style="142" customWidth="1"/>
    <col min="2052" max="2052" width="38.21875" style="142" customWidth="1"/>
    <col min="2053" max="2053" width="36.109375" style="142" customWidth="1"/>
    <col min="2054" max="2054" width="9.21875" style="142" customWidth="1"/>
    <col min="2055" max="2055" width="12" style="142" customWidth="1"/>
    <col min="2056" max="2056" width="10.6640625" style="142" customWidth="1"/>
    <col min="2057" max="2057" width="9.88671875" style="142" customWidth="1"/>
    <col min="2058" max="2058" width="11.5546875" style="142" customWidth="1"/>
    <col min="2059" max="2304" width="8.88671875" style="142"/>
    <col min="2305" max="2305" width="9" style="142" customWidth="1"/>
    <col min="2306" max="2306" width="9.44140625" style="142" customWidth="1"/>
    <col min="2307" max="2307" width="9.21875" style="142" customWidth="1"/>
    <col min="2308" max="2308" width="38.21875" style="142" customWidth="1"/>
    <col min="2309" max="2309" width="36.109375" style="142" customWidth="1"/>
    <col min="2310" max="2310" width="9.21875" style="142" customWidth="1"/>
    <col min="2311" max="2311" width="12" style="142" customWidth="1"/>
    <col min="2312" max="2312" width="10.6640625" style="142" customWidth="1"/>
    <col min="2313" max="2313" width="9.88671875" style="142" customWidth="1"/>
    <col min="2314" max="2314" width="11.5546875" style="142" customWidth="1"/>
    <col min="2315" max="2560" width="8.88671875" style="142"/>
    <col min="2561" max="2561" width="9" style="142" customWidth="1"/>
    <col min="2562" max="2562" width="9.44140625" style="142" customWidth="1"/>
    <col min="2563" max="2563" width="9.21875" style="142" customWidth="1"/>
    <col min="2564" max="2564" width="38.21875" style="142" customWidth="1"/>
    <col min="2565" max="2565" width="36.109375" style="142" customWidth="1"/>
    <col min="2566" max="2566" width="9.21875" style="142" customWidth="1"/>
    <col min="2567" max="2567" width="12" style="142" customWidth="1"/>
    <col min="2568" max="2568" width="10.6640625" style="142" customWidth="1"/>
    <col min="2569" max="2569" width="9.88671875" style="142" customWidth="1"/>
    <col min="2570" max="2570" width="11.5546875" style="142" customWidth="1"/>
    <col min="2571" max="2816" width="8.88671875" style="142"/>
    <col min="2817" max="2817" width="9" style="142" customWidth="1"/>
    <col min="2818" max="2818" width="9.44140625" style="142" customWidth="1"/>
    <col min="2819" max="2819" width="9.21875" style="142" customWidth="1"/>
    <col min="2820" max="2820" width="38.21875" style="142" customWidth="1"/>
    <col min="2821" max="2821" width="36.109375" style="142" customWidth="1"/>
    <col min="2822" max="2822" width="9.21875" style="142" customWidth="1"/>
    <col min="2823" max="2823" width="12" style="142" customWidth="1"/>
    <col min="2824" max="2824" width="10.6640625" style="142" customWidth="1"/>
    <col min="2825" max="2825" width="9.88671875" style="142" customWidth="1"/>
    <col min="2826" max="2826" width="11.5546875" style="142" customWidth="1"/>
    <col min="2827" max="3072" width="8.88671875" style="142"/>
    <col min="3073" max="3073" width="9" style="142" customWidth="1"/>
    <col min="3074" max="3074" width="9.44140625" style="142" customWidth="1"/>
    <col min="3075" max="3075" width="9.21875" style="142" customWidth="1"/>
    <col min="3076" max="3076" width="38.21875" style="142" customWidth="1"/>
    <col min="3077" max="3077" width="36.109375" style="142" customWidth="1"/>
    <col min="3078" max="3078" width="9.21875" style="142" customWidth="1"/>
    <col min="3079" max="3079" width="12" style="142" customWidth="1"/>
    <col min="3080" max="3080" width="10.6640625" style="142" customWidth="1"/>
    <col min="3081" max="3081" width="9.88671875" style="142" customWidth="1"/>
    <col min="3082" max="3082" width="11.5546875" style="142" customWidth="1"/>
    <col min="3083" max="3328" width="8.88671875" style="142"/>
    <col min="3329" max="3329" width="9" style="142" customWidth="1"/>
    <col min="3330" max="3330" width="9.44140625" style="142" customWidth="1"/>
    <col min="3331" max="3331" width="9.21875" style="142" customWidth="1"/>
    <col min="3332" max="3332" width="38.21875" style="142" customWidth="1"/>
    <col min="3333" max="3333" width="36.109375" style="142" customWidth="1"/>
    <col min="3334" max="3334" width="9.21875" style="142" customWidth="1"/>
    <col min="3335" max="3335" width="12" style="142" customWidth="1"/>
    <col min="3336" max="3336" width="10.6640625" style="142" customWidth="1"/>
    <col min="3337" max="3337" width="9.88671875" style="142" customWidth="1"/>
    <col min="3338" max="3338" width="11.5546875" style="142" customWidth="1"/>
    <col min="3339" max="3584" width="8.88671875" style="142"/>
    <col min="3585" max="3585" width="9" style="142" customWidth="1"/>
    <col min="3586" max="3586" width="9.44140625" style="142" customWidth="1"/>
    <col min="3587" max="3587" width="9.21875" style="142" customWidth="1"/>
    <col min="3588" max="3588" width="38.21875" style="142" customWidth="1"/>
    <col min="3589" max="3589" width="36.109375" style="142" customWidth="1"/>
    <col min="3590" max="3590" width="9.21875" style="142" customWidth="1"/>
    <col min="3591" max="3591" width="12" style="142" customWidth="1"/>
    <col min="3592" max="3592" width="10.6640625" style="142" customWidth="1"/>
    <col min="3593" max="3593" width="9.88671875" style="142" customWidth="1"/>
    <col min="3594" max="3594" width="11.5546875" style="142" customWidth="1"/>
    <col min="3595" max="3840" width="8.88671875" style="142"/>
    <col min="3841" max="3841" width="9" style="142" customWidth="1"/>
    <col min="3842" max="3842" width="9.44140625" style="142" customWidth="1"/>
    <col min="3843" max="3843" width="9.21875" style="142" customWidth="1"/>
    <col min="3844" max="3844" width="38.21875" style="142" customWidth="1"/>
    <col min="3845" max="3845" width="36.109375" style="142" customWidth="1"/>
    <col min="3846" max="3846" width="9.21875" style="142" customWidth="1"/>
    <col min="3847" max="3847" width="12" style="142" customWidth="1"/>
    <col min="3848" max="3848" width="10.6640625" style="142" customWidth="1"/>
    <col min="3849" max="3849" width="9.88671875" style="142" customWidth="1"/>
    <col min="3850" max="3850" width="11.5546875" style="142" customWidth="1"/>
    <col min="3851" max="4096" width="8.88671875" style="142"/>
    <col min="4097" max="4097" width="9" style="142" customWidth="1"/>
    <col min="4098" max="4098" width="9.44140625" style="142" customWidth="1"/>
    <col min="4099" max="4099" width="9.21875" style="142" customWidth="1"/>
    <col min="4100" max="4100" width="38.21875" style="142" customWidth="1"/>
    <col min="4101" max="4101" width="36.109375" style="142" customWidth="1"/>
    <col min="4102" max="4102" width="9.21875" style="142" customWidth="1"/>
    <col min="4103" max="4103" width="12" style="142" customWidth="1"/>
    <col min="4104" max="4104" width="10.6640625" style="142" customWidth="1"/>
    <col min="4105" max="4105" width="9.88671875" style="142" customWidth="1"/>
    <col min="4106" max="4106" width="11.5546875" style="142" customWidth="1"/>
    <col min="4107" max="4352" width="8.88671875" style="142"/>
    <col min="4353" max="4353" width="9" style="142" customWidth="1"/>
    <col min="4354" max="4354" width="9.44140625" style="142" customWidth="1"/>
    <col min="4355" max="4355" width="9.21875" style="142" customWidth="1"/>
    <col min="4356" max="4356" width="38.21875" style="142" customWidth="1"/>
    <col min="4357" max="4357" width="36.109375" style="142" customWidth="1"/>
    <col min="4358" max="4358" width="9.21875" style="142" customWidth="1"/>
    <col min="4359" max="4359" width="12" style="142" customWidth="1"/>
    <col min="4360" max="4360" width="10.6640625" style="142" customWidth="1"/>
    <col min="4361" max="4361" width="9.88671875" style="142" customWidth="1"/>
    <col min="4362" max="4362" width="11.5546875" style="142" customWidth="1"/>
    <col min="4363" max="4608" width="8.88671875" style="142"/>
    <col min="4609" max="4609" width="9" style="142" customWidth="1"/>
    <col min="4610" max="4610" width="9.44140625" style="142" customWidth="1"/>
    <col min="4611" max="4611" width="9.21875" style="142" customWidth="1"/>
    <col min="4612" max="4612" width="38.21875" style="142" customWidth="1"/>
    <col min="4613" max="4613" width="36.109375" style="142" customWidth="1"/>
    <col min="4614" max="4614" width="9.21875" style="142" customWidth="1"/>
    <col min="4615" max="4615" width="12" style="142" customWidth="1"/>
    <col min="4616" max="4616" width="10.6640625" style="142" customWidth="1"/>
    <col min="4617" max="4617" width="9.88671875" style="142" customWidth="1"/>
    <col min="4618" max="4618" width="11.5546875" style="142" customWidth="1"/>
    <col min="4619" max="4864" width="8.88671875" style="142"/>
    <col min="4865" max="4865" width="9" style="142" customWidth="1"/>
    <col min="4866" max="4866" width="9.44140625" style="142" customWidth="1"/>
    <col min="4867" max="4867" width="9.21875" style="142" customWidth="1"/>
    <col min="4868" max="4868" width="38.21875" style="142" customWidth="1"/>
    <col min="4869" max="4869" width="36.109375" style="142" customWidth="1"/>
    <col min="4870" max="4870" width="9.21875" style="142" customWidth="1"/>
    <col min="4871" max="4871" width="12" style="142" customWidth="1"/>
    <col min="4872" max="4872" width="10.6640625" style="142" customWidth="1"/>
    <col min="4873" max="4873" width="9.88671875" style="142" customWidth="1"/>
    <col min="4874" max="4874" width="11.5546875" style="142" customWidth="1"/>
    <col min="4875" max="5120" width="8.88671875" style="142"/>
    <col min="5121" max="5121" width="9" style="142" customWidth="1"/>
    <col min="5122" max="5122" width="9.44140625" style="142" customWidth="1"/>
    <col min="5123" max="5123" width="9.21875" style="142" customWidth="1"/>
    <col min="5124" max="5124" width="38.21875" style="142" customWidth="1"/>
    <col min="5125" max="5125" width="36.109375" style="142" customWidth="1"/>
    <col min="5126" max="5126" width="9.21875" style="142" customWidth="1"/>
    <col min="5127" max="5127" width="12" style="142" customWidth="1"/>
    <col min="5128" max="5128" width="10.6640625" style="142" customWidth="1"/>
    <col min="5129" max="5129" width="9.88671875" style="142" customWidth="1"/>
    <col min="5130" max="5130" width="11.5546875" style="142" customWidth="1"/>
    <col min="5131" max="5376" width="8.88671875" style="142"/>
    <col min="5377" max="5377" width="9" style="142" customWidth="1"/>
    <col min="5378" max="5378" width="9.44140625" style="142" customWidth="1"/>
    <col min="5379" max="5379" width="9.21875" style="142" customWidth="1"/>
    <col min="5380" max="5380" width="38.21875" style="142" customWidth="1"/>
    <col min="5381" max="5381" width="36.109375" style="142" customWidth="1"/>
    <col min="5382" max="5382" width="9.21875" style="142" customWidth="1"/>
    <col min="5383" max="5383" width="12" style="142" customWidth="1"/>
    <col min="5384" max="5384" width="10.6640625" style="142" customWidth="1"/>
    <col min="5385" max="5385" width="9.88671875" style="142" customWidth="1"/>
    <col min="5386" max="5386" width="11.5546875" style="142" customWidth="1"/>
    <col min="5387" max="5632" width="8.88671875" style="142"/>
    <col min="5633" max="5633" width="9" style="142" customWidth="1"/>
    <col min="5634" max="5634" width="9.44140625" style="142" customWidth="1"/>
    <col min="5635" max="5635" width="9.21875" style="142" customWidth="1"/>
    <col min="5636" max="5636" width="38.21875" style="142" customWidth="1"/>
    <col min="5637" max="5637" width="36.109375" style="142" customWidth="1"/>
    <col min="5638" max="5638" width="9.21875" style="142" customWidth="1"/>
    <col min="5639" max="5639" width="12" style="142" customWidth="1"/>
    <col min="5640" max="5640" width="10.6640625" style="142" customWidth="1"/>
    <col min="5641" max="5641" width="9.88671875" style="142" customWidth="1"/>
    <col min="5642" max="5642" width="11.5546875" style="142" customWidth="1"/>
    <col min="5643" max="5888" width="8.88671875" style="142"/>
    <col min="5889" max="5889" width="9" style="142" customWidth="1"/>
    <col min="5890" max="5890" width="9.44140625" style="142" customWidth="1"/>
    <col min="5891" max="5891" width="9.21875" style="142" customWidth="1"/>
    <col min="5892" max="5892" width="38.21875" style="142" customWidth="1"/>
    <col min="5893" max="5893" width="36.109375" style="142" customWidth="1"/>
    <col min="5894" max="5894" width="9.21875" style="142" customWidth="1"/>
    <col min="5895" max="5895" width="12" style="142" customWidth="1"/>
    <col min="5896" max="5896" width="10.6640625" style="142" customWidth="1"/>
    <col min="5897" max="5897" width="9.88671875" style="142" customWidth="1"/>
    <col min="5898" max="5898" width="11.5546875" style="142" customWidth="1"/>
    <col min="5899" max="6144" width="8.88671875" style="142"/>
    <col min="6145" max="6145" width="9" style="142" customWidth="1"/>
    <col min="6146" max="6146" width="9.44140625" style="142" customWidth="1"/>
    <col min="6147" max="6147" width="9.21875" style="142" customWidth="1"/>
    <col min="6148" max="6148" width="38.21875" style="142" customWidth="1"/>
    <col min="6149" max="6149" width="36.109375" style="142" customWidth="1"/>
    <col min="6150" max="6150" width="9.21875" style="142" customWidth="1"/>
    <col min="6151" max="6151" width="12" style="142" customWidth="1"/>
    <col min="6152" max="6152" width="10.6640625" style="142" customWidth="1"/>
    <col min="6153" max="6153" width="9.88671875" style="142" customWidth="1"/>
    <col min="6154" max="6154" width="11.5546875" style="142" customWidth="1"/>
    <col min="6155" max="6400" width="8.88671875" style="142"/>
    <col min="6401" max="6401" width="9" style="142" customWidth="1"/>
    <col min="6402" max="6402" width="9.44140625" style="142" customWidth="1"/>
    <col min="6403" max="6403" width="9.21875" style="142" customWidth="1"/>
    <col min="6404" max="6404" width="38.21875" style="142" customWidth="1"/>
    <col min="6405" max="6405" width="36.109375" style="142" customWidth="1"/>
    <col min="6406" max="6406" width="9.21875" style="142" customWidth="1"/>
    <col min="6407" max="6407" width="12" style="142" customWidth="1"/>
    <col min="6408" max="6408" width="10.6640625" style="142" customWidth="1"/>
    <col min="6409" max="6409" width="9.88671875" style="142" customWidth="1"/>
    <col min="6410" max="6410" width="11.5546875" style="142" customWidth="1"/>
    <col min="6411" max="6656" width="8.88671875" style="142"/>
    <col min="6657" max="6657" width="9" style="142" customWidth="1"/>
    <col min="6658" max="6658" width="9.44140625" style="142" customWidth="1"/>
    <col min="6659" max="6659" width="9.21875" style="142" customWidth="1"/>
    <col min="6660" max="6660" width="38.21875" style="142" customWidth="1"/>
    <col min="6661" max="6661" width="36.109375" style="142" customWidth="1"/>
    <col min="6662" max="6662" width="9.21875" style="142" customWidth="1"/>
    <col min="6663" max="6663" width="12" style="142" customWidth="1"/>
    <col min="6664" max="6664" width="10.6640625" style="142" customWidth="1"/>
    <col min="6665" max="6665" width="9.88671875" style="142" customWidth="1"/>
    <col min="6666" max="6666" width="11.5546875" style="142" customWidth="1"/>
    <col min="6667" max="6912" width="8.88671875" style="142"/>
    <col min="6913" max="6913" width="9" style="142" customWidth="1"/>
    <col min="6914" max="6914" width="9.44140625" style="142" customWidth="1"/>
    <col min="6915" max="6915" width="9.21875" style="142" customWidth="1"/>
    <col min="6916" max="6916" width="38.21875" style="142" customWidth="1"/>
    <col min="6917" max="6917" width="36.109375" style="142" customWidth="1"/>
    <col min="6918" max="6918" width="9.21875" style="142" customWidth="1"/>
    <col min="6919" max="6919" width="12" style="142" customWidth="1"/>
    <col min="6920" max="6920" width="10.6640625" style="142" customWidth="1"/>
    <col min="6921" max="6921" width="9.88671875" style="142" customWidth="1"/>
    <col min="6922" max="6922" width="11.5546875" style="142" customWidth="1"/>
    <col min="6923" max="7168" width="8.88671875" style="142"/>
    <col min="7169" max="7169" width="9" style="142" customWidth="1"/>
    <col min="7170" max="7170" width="9.44140625" style="142" customWidth="1"/>
    <col min="7171" max="7171" width="9.21875" style="142" customWidth="1"/>
    <col min="7172" max="7172" width="38.21875" style="142" customWidth="1"/>
    <col min="7173" max="7173" width="36.109375" style="142" customWidth="1"/>
    <col min="7174" max="7174" width="9.21875" style="142" customWidth="1"/>
    <col min="7175" max="7175" width="12" style="142" customWidth="1"/>
    <col min="7176" max="7176" width="10.6640625" style="142" customWidth="1"/>
    <col min="7177" max="7177" width="9.88671875" style="142" customWidth="1"/>
    <col min="7178" max="7178" width="11.5546875" style="142" customWidth="1"/>
    <col min="7179" max="7424" width="8.88671875" style="142"/>
    <col min="7425" max="7425" width="9" style="142" customWidth="1"/>
    <col min="7426" max="7426" width="9.44140625" style="142" customWidth="1"/>
    <col min="7427" max="7427" width="9.21875" style="142" customWidth="1"/>
    <col min="7428" max="7428" width="38.21875" style="142" customWidth="1"/>
    <col min="7429" max="7429" width="36.109375" style="142" customWidth="1"/>
    <col min="7430" max="7430" width="9.21875" style="142" customWidth="1"/>
    <col min="7431" max="7431" width="12" style="142" customWidth="1"/>
    <col min="7432" max="7432" width="10.6640625" style="142" customWidth="1"/>
    <col min="7433" max="7433" width="9.88671875" style="142" customWidth="1"/>
    <col min="7434" max="7434" width="11.5546875" style="142" customWidth="1"/>
    <col min="7435" max="7680" width="8.88671875" style="142"/>
    <col min="7681" max="7681" width="9" style="142" customWidth="1"/>
    <col min="7682" max="7682" width="9.44140625" style="142" customWidth="1"/>
    <col min="7683" max="7683" width="9.21875" style="142" customWidth="1"/>
    <col min="7684" max="7684" width="38.21875" style="142" customWidth="1"/>
    <col min="7685" max="7685" width="36.109375" style="142" customWidth="1"/>
    <col min="7686" max="7686" width="9.21875" style="142" customWidth="1"/>
    <col min="7687" max="7687" width="12" style="142" customWidth="1"/>
    <col min="7688" max="7688" width="10.6640625" style="142" customWidth="1"/>
    <col min="7689" max="7689" width="9.88671875" style="142" customWidth="1"/>
    <col min="7690" max="7690" width="11.5546875" style="142" customWidth="1"/>
    <col min="7691" max="7936" width="8.88671875" style="142"/>
    <col min="7937" max="7937" width="9" style="142" customWidth="1"/>
    <col min="7938" max="7938" width="9.44140625" style="142" customWidth="1"/>
    <col min="7939" max="7939" width="9.21875" style="142" customWidth="1"/>
    <col min="7940" max="7940" width="38.21875" style="142" customWidth="1"/>
    <col min="7941" max="7941" width="36.109375" style="142" customWidth="1"/>
    <col min="7942" max="7942" width="9.21875" style="142" customWidth="1"/>
    <col min="7943" max="7943" width="12" style="142" customWidth="1"/>
    <col min="7944" max="7944" width="10.6640625" style="142" customWidth="1"/>
    <col min="7945" max="7945" width="9.88671875" style="142" customWidth="1"/>
    <col min="7946" max="7946" width="11.5546875" style="142" customWidth="1"/>
    <col min="7947" max="8192" width="8.88671875" style="142"/>
    <col min="8193" max="8193" width="9" style="142" customWidth="1"/>
    <col min="8194" max="8194" width="9.44140625" style="142" customWidth="1"/>
    <col min="8195" max="8195" width="9.21875" style="142" customWidth="1"/>
    <col min="8196" max="8196" width="38.21875" style="142" customWidth="1"/>
    <col min="8197" max="8197" width="36.109375" style="142" customWidth="1"/>
    <col min="8198" max="8198" width="9.21875" style="142" customWidth="1"/>
    <col min="8199" max="8199" width="12" style="142" customWidth="1"/>
    <col min="8200" max="8200" width="10.6640625" style="142" customWidth="1"/>
    <col min="8201" max="8201" width="9.88671875" style="142" customWidth="1"/>
    <col min="8202" max="8202" width="11.5546875" style="142" customWidth="1"/>
    <col min="8203" max="8448" width="8.88671875" style="142"/>
    <col min="8449" max="8449" width="9" style="142" customWidth="1"/>
    <col min="8450" max="8450" width="9.44140625" style="142" customWidth="1"/>
    <col min="8451" max="8451" width="9.21875" style="142" customWidth="1"/>
    <col min="8452" max="8452" width="38.21875" style="142" customWidth="1"/>
    <col min="8453" max="8453" width="36.109375" style="142" customWidth="1"/>
    <col min="8454" max="8454" width="9.21875" style="142" customWidth="1"/>
    <col min="8455" max="8455" width="12" style="142" customWidth="1"/>
    <col min="8456" max="8456" width="10.6640625" style="142" customWidth="1"/>
    <col min="8457" max="8457" width="9.88671875" style="142" customWidth="1"/>
    <col min="8458" max="8458" width="11.5546875" style="142" customWidth="1"/>
    <col min="8459" max="8704" width="8.88671875" style="142"/>
    <col min="8705" max="8705" width="9" style="142" customWidth="1"/>
    <col min="8706" max="8706" width="9.44140625" style="142" customWidth="1"/>
    <col min="8707" max="8707" width="9.21875" style="142" customWidth="1"/>
    <col min="8708" max="8708" width="38.21875" style="142" customWidth="1"/>
    <col min="8709" max="8709" width="36.109375" style="142" customWidth="1"/>
    <col min="8710" max="8710" width="9.21875" style="142" customWidth="1"/>
    <col min="8711" max="8711" width="12" style="142" customWidth="1"/>
    <col min="8712" max="8712" width="10.6640625" style="142" customWidth="1"/>
    <col min="8713" max="8713" width="9.88671875" style="142" customWidth="1"/>
    <col min="8714" max="8714" width="11.5546875" style="142" customWidth="1"/>
    <col min="8715" max="8960" width="8.88671875" style="142"/>
    <col min="8961" max="8961" width="9" style="142" customWidth="1"/>
    <col min="8962" max="8962" width="9.44140625" style="142" customWidth="1"/>
    <col min="8963" max="8963" width="9.21875" style="142" customWidth="1"/>
    <col min="8964" max="8964" width="38.21875" style="142" customWidth="1"/>
    <col min="8965" max="8965" width="36.109375" style="142" customWidth="1"/>
    <col min="8966" max="8966" width="9.21875" style="142" customWidth="1"/>
    <col min="8967" max="8967" width="12" style="142" customWidth="1"/>
    <col min="8968" max="8968" width="10.6640625" style="142" customWidth="1"/>
    <col min="8969" max="8969" width="9.88671875" style="142" customWidth="1"/>
    <col min="8970" max="8970" width="11.5546875" style="142" customWidth="1"/>
    <col min="8971" max="9216" width="8.88671875" style="142"/>
    <col min="9217" max="9217" width="9" style="142" customWidth="1"/>
    <col min="9218" max="9218" width="9.44140625" style="142" customWidth="1"/>
    <col min="9219" max="9219" width="9.21875" style="142" customWidth="1"/>
    <col min="9220" max="9220" width="38.21875" style="142" customWidth="1"/>
    <col min="9221" max="9221" width="36.109375" style="142" customWidth="1"/>
    <col min="9222" max="9222" width="9.21875" style="142" customWidth="1"/>
    <col min="9223" max="9223" width="12" style="142" customWidth="1"/>
    <col min="9224" max="9224" width="10.6640625" style="142" customWidth="1"/>
    <col min="9225" max="9225" width="9.88671875" style="142" customWidth="1"/>
    <col min="9226" max="9226" width="11.5546875" style="142" customWidth="1"/>
    <col min="9227" max="9472" width="8.88671875" style="142"/>
    <col min="9473" max="9473" width="9" style="142" customWidth="1"/>
    <col min="9474" max="9474" width="9.44140625" style="142" customWidth="1"/>
    <col min="9475" max="9475" width="9.21875" style="142" customWidth="1"/>
    <col min="9476" max="9476" width="38.21875" style="142" customWidth="1"/>
    <col min="9477" max="9477" width="36.109375" style="142" customWidth="1"/>
    <col min="9478" max="9478" width="9.21875" style="142" customWidth="1"/>
    <col min="9479" max="9479" width="12" style="142" customWidth="1"/>
    <col min="9480" max="9480" width="10.6640625" style="142" customWidth="1"/>
    <col min="9481" max="9481" width="9.88671875" style="142" customWidth="1"/>
    <col min="9482" max="9482" width="11.5546875" style="142" customWidth="1"/>
    <col min="9483" max="9728" width="8.88671875" style="142"/>
    <col min="9729" max="9729" width="9" style="142" customWidth="1"/>
    <col min="9730" max="9730" width="9.44140625" style="142" customWidth="1"/>
    <col min="9731" max="9731" width="9.21875" style="142" customWidth="1"/>
    <col min="9732" max="9732" width="38.21875" style="142" customWidth="1"/>
    <col min="9733" max="9733" width="36.109375" style="142" customWidth="1"/>
    <col min="9734" max="9734" width="9.21875" style="142" customWidth="1"/>
    <col min="9735" max="9735" width="12" style="142" customWidth="1"/>
    <col min="9736" max="9736" width="10.6640625" style="142" customWidth="1"/>
    <col min="9737" max="9737" width="9.88671875" style="142" customWidth="1"/>
    <col min="9738" max="9738" width="11.5546875" style="142" customWidth="1"/>
    <col min="9739" max="9984" width="8.88671875" style="142"/>
    <col min="9985" max="9985" width="9" style="142" customWidth="1"/>
    <col min="9986" max="9986" width="9.44140625" style="142" customWidth="1"/>
    <col min="9987" max="9987" width="9.21875" style="142" customWidth="1"/>
    <col min="9988" max="9988" width="38.21875" style="142" customWidth="1"/>
    <col min="9989" max="9989" width="36.109375" style="142" customWidth="1"/>
    <col min="9990" max="9990" width="9.21875" style="142" customWidth="1"/>
    <col min="9991" max="9991" width="12" style="142" customWidth="1"/>
    <col min="9992" max="9992" width="10.6640625" style="142" customWidth="1"/>
    <col min="9993" max="9993" width="9.88671875" style="142" customWidth="1"/>
    <col min="9994" max="9994" width="11.5546875" style="142" customWidth="1"/>
    <col min="9995" max="10240" width="8.88671875" style="142"/>
    <col min="10241" max="10241" width="9" style="142" customWidth="1"/>
    <col min="10242" max="10242" width="9.44140625" style="142" customWidth="1"/>
    <col min="10243" max="10243" width="9.21875" style="142" customWidth="1"/>
    <col min="10244" max="10244" width="38.21875" style="142" customWidth="1"/>
    <col min="10245" max="10245" width="36.109375" style="142" customWidth="1"/>
    <col min="10246" max="10246" width="9.21875" style="142" customWidth="1"/>
    <col min="10247" max="10247" width="12" style="142" customWidth="1"/>
    <col min="10248" max="10248" width="10.6640625" style="142" customWidth="1"/>
    <col min="10249" max="10249" width="9.88671875" style="142" customWidth="1"/>
    <col min="10250" max="10250" width="11.5546875" style="142" customWidth="1"/>
    <col min="10251" max="10496" width="8.88671875" style="142"/>
    <col min="10497" max="10497" width="9" style="142" customWidth="1"/>
    <col min="10498" max="10498" width="9.44140625" style="142" customWidth="1"/>
    <col min="10499" max="10499" width="9.21875" style="142" customWidth="1"/>
    <col min="10500" max="10500" width="38.21875" style="142" customWidth="1"/>
    <col min="10501" max="10501" width="36.109375" style="142" customWidth="1"/>
    <col min="10502" max="10502" width="9.21875" style="142" customWidth="1"/>
    <col min="10503" max="10503" width="12" style="142" customWidth="1"/>
    <col min="10504" max="10504" width="10.6640625" style="142" customWidth="1"/>
    <col min="10505" max="10505" width="9.88671875" style="142" customWidth="1"/>
    <col min="10506" max="10506" width="11.5546875" style="142" customWidth="1"/>
    <col min="10507" max="10752" width="8.88671875" style="142"/>
    <col min="10753" max="10753" width="9" style="142" customWidth="1"/>
    <col min="10754" max="10754" width="9.44140625" style="142" customWidth="1"/>
    <col min="10755" max="10755" width="9.21875" style="142" customWidth="1"/>
    <col min="10756" max="10756" width="38.21875" style="142" customWidth="1"/>
    <col min="10757" max="10757" width="36.109375" style="142" customWidth="1"/>
    <col min="10758" max="10758" width="9.21875" style="142" customWidth="1"/>
    <col min="10759" max="10759" width="12" style="142" customWidth="1"/>
    <col min="10760" max="10760" width="10.6640625" style="142" customWidth="1"/>
    <col min="10761" max="10761" width="9.88671875" style="142" customWidth="1"/>
    <col min="10762" max="10762" width="11.5546875" style="142" customWidth="1"/>
    <col min="10763" max="11008" width="8.88671875" style="142"/>
    <col min="11009" max="11009" width="9" style="142" customWidth="1"/>
    <col min="11010" max="11010" width="9.44140625" style="142" customWidth="1"/>
    <col min="11011" max="11011" width="9.21875" style="142" customWidth="1"/>
    <col min="11012" max="11012" width="38.21875" style="142" customWidth="1"/>
    <col min="11013" max="11013" width="36.109375" style="142" customWidth="1"/>
    <col min="11014" max="11014" width="9.21875" style="142" customWidth="1"/>
    <col min="11015" max="11015" width="12" style="142" customWidth="1"/>
    <col min="11016" max="11016" width="10.6640625" style="142" customWidth="1"/>
    <col min="11017" max="11017" width="9.88671875" style="142" customWidth="1"/>
    <col min="11018" max="11018" width="11.5546875" style="142" customWidth="1"/>
    <col min="11019" max="11264" width="8.88671875" style="142"/>
    <col min="11265" max="11265" width="9" style="142" customWidth="1"/>
    <col min="11266" max="11266" width="9.44140625" style="142" customWidth="1"/>
    <col min="11267" max="11267" width="9.21875" style="142" customWidth="1"/>
    <col min="11268" max="11268" width="38.21875" style="142" customWidth="1"/>
    <col min="11269" max="11269" width="36.109375" style="142" customWidth="1"/>
    <col min="11270" max="11270" width="9.21875" style="142" customWidth="1"/>
    <col min="11271" max="11271" width="12" style="142" customWidth="1"/>
    <col min="11272" max="11272" width="10.6640625" style="142" customWidth="1"/>
    <col min="11273" max="11273" width="9.88671875" style="142" customWidth="1"/>
    <col min="11274" max="11274" width="11.5546875" style="142" customWidth="1"/>
    <col min="11275" max="11520" width="8.88671875" style="142"/>
    <col min="11521" max="11521" width="9" style="142" customWidth="1"/>
    <col min="11522" max="11522" width="9.44140625" style="142" customWidth="1"/>
    <col min="11523" max="11523" width="9.21875" style="142" customWidth="1"/>
    <col min="11524" max="11524" width="38.21875" style="142" customWidth="1"/>
    <col min="11525" max="11525" width="36.109375" style="142" customWidth="1"/>
    <col min="11526" max="11526" width="9.21875" style="142" customWidth="1"/>
    <col min="11527" max="11527" width="12" style="142" customWidth="1"/>
    <col min="11528" max="11528" width="10.6640625" style="142" customWidth="1"/>
    <col min="11529" max="11529" width="9.88671875" style="142" customWidth="1"/>
    <col min="11530" max="11530" width="11.5546875" style="142" customWidth="1"/>
    <col min="11531" max="11776" width="8.88671875" style="142"/>
    <col min="11777" max="11777" width="9" style="142" customWidth="1"/>
    <col min="11778" max="11778" width="9.44140625" style="142" customWidth="1"/>
    <col min="11779" max="11779" width="9.21875" style="142" customWidth="1"/>
    <col min="11780" max="11780" width="38.21875" style="142" customWidth="1"/>
    <col min="11781" max="11781" width="36.109375" style="142" customWidth="1"/>
    <col min="11782" max="11782" width="9.21875" style="142" customWidth="1"/>
    <col min="11783" max="11783" width="12" style="142" customWidth="1"/>
    <col min="11784" max="11784" width="10.6640625" style="142" customWidth="1"/>
    <col min="11785" max="11785" width="9.88671875" style="142" customWidth="1"/>
    <col min="11786" max="11786" width="11.5546875" style="142" customWidth="1"/>
    <col min="11787" max="12032" width="8.88671875" style="142"/>
    <col min="12033" max="12033" width="9" style="142" customWidth="1"/>
    <col min="12034" max="12034" width="9.44140625" style="142" customWidth="1"/>
    <col min="12035" max="12035" width="9.21875" style="142" customWidth="1"/>
    <col min="12036" max="12036" width="38.21875" style="142" customWidth="1"/>
    <col min="12037" max="12037" width="36.109375" style="142" customWidth="1"/>
    <col min="12038" max="12038" width="9.21875" style="142" customWidth="1"/>
    <col min="12039" max="12039" width="12" style="142" customWidth="1"/>
    <col min="12040" max="12040" width="10.6640625" style="142" customWidth="1"/>
    <col min="12041" max="12041" width="9.88671875" style="142" customWidth="1"/>
    <col min="12042" max="12042" width="11.5546875" style="142" customWidth="1"/>
    <col min="12043" max="12288" width="8.88671875" style="142"/>
    <col min="12289" max="12289" width="9" style="142" customWidth="1"/>
    <col min="12290" max="12290" width="9.44140625" style="142" customWidth="1"/>
    <col min="12291" max="12291" width="9.21875" style="142" customWidth="1"/>
    <col min="12292" max="12292" width="38.21875" style="142" customWidth="1"/>
    <col min="12293" max="12293" width="36.109375" style="142" customWidth="1"/>
    <col min="12294" max="12294" width="9.21875" style="142" customWidth="1"/>
    <col min="12295" max="12295" width="12" style="142" customWidth="1"/>
    <col min="12296" max="12296" width="10.6640625" style="142" customWidth="1"/>
    <col min="12297" max="12297" width="9.88671875" style="142" customWidth="1"/>
    <col min="12298" max="12298" width="11.5546875" style="142" customWidth="1"/>
    <col min="12299" max="12544" width="8.88671875" style="142"/>
    <col min="12545" max="12545" width="9" style="142" customWidth="1"/>
    <col min="12546" max="12546" width="9.44140625" style="142" customWidth="1"/>
    <col min="12547" max="12547" width="9.21875" style="142" customWidth="1"/>
    <col min="12548" max="12548" width="38.21875" style="142" customWidth="1"/>
    <col min="12549" max="12549" width="36.109375" style="142" customWidth="1"/>
    <col min="12550" max="12550" width="9.21875" style="142" customWidth="1"/>
    <col min="12551" max="12551" width="12" style="142" customWidth="1"/>
    <col min="12552" max="12552" width="10.6640625" style="142" customWidth="1"/>
    <col min="12553" max="12553" width="9.88671875" style="142" customWidth="1"/>
    <col min="12554" max="12554" width="11.5546875" style="142" customWidth="1"/>
    <col min="12555" max="12800" width="8.88671875" style="142"/>
    <col min="12801" max="12801" width="9" style="142" customWidth="1"/>
    <col min="12802" max="12802" width="9.44140625" style="142" customWidth="1"/>
    <col min="12803" max="12803" width="9.21875" style="142" customWidth="1"/>
    <col min="12804" max="12804" width="38.21875" style="142" customWidth="1"/>
    <col min="12805" max="12805" width="36.109375" style="142" customWidth="1"/>
    <col min="12806" max="12806" width="9.21875" style="142" customWidth="1"/>
    <col min="12807" max="12807" width="12" style="142" customWidth="1"/>
    <col min="12808" max="12808" width="10.6640625" style="142" customWidth="1"/>
    <col min="12809" max="12809" width="9.88671875" style="142" customWidth="1"/>
    <col min="12810" max="12810" width="11.5546875" style="142" customWidth="1"/>
    <col min="12811" max="13056" width="8.88671875" style="142"/>
    <col min="13057" max="13057" width="9" style="142" customWidth="1"/>
    <col min="13058" max="13058" width="9.44140625" style="142" customWidth="1"/>
    <col min="13059" max="13059" width="9.21875" style="142" customWidth="1"/>
    <col min="13060" max="13060" width="38.21875" style="142" customWidth="1"/>
    <col min="13061" max="13061" width="36.109375" style="142" customWidth="1"/>
    <col min="13062" max="13062" width="9.21875" style="142" customWidth="1"/>
    <col min="13063" max="13063" width="12" style="142" customWidth="1"/>
    <col min="13064" max="13064" width="10.6640625" style="142" customWidth="1"/>
    <col min="13065" max="13065" width="9.88671875" style="142" customWidth="1"/>
    <col min="13066" max="13066" width="11.5546875" style="142" customWidth="1"/>
    <col min="13067" max="13312" width="8.88671875" style="142"/>
    <col min="13313" max="13313" width="9" style="142" customWidth="1"/>
    <col min="13314" max="13314" width="9.44140625" style="142" customWidth="1"/>
    <col min="13315" max="13315" width="9.21875" style="142" customWidth="1"/>
    <col min="13316" max="13316" width="38.21875" style="142" customWidth="1"/>
    <col min="13317" max="13317" width="36.109375" style="142" customWidth="1"/>
    <col min="13318" max="13318" width="9.21875" style="142" customWidth="1"/>
    <col min="13319" max="13319" width="12" style="142" customWidth="1"/>
    <col min="13320" max="13320" width="10.6640625" style="142" customWidth="1"/>
    <col min="13321" max="13321" width="9.88671875" style="142" customWidth="1"/>
    <col min="13322" max="13322" width="11.5546875" style="142" customWidth="1"/>
    <col min="13323" max="13568" width="8.88671875" style="142"/>
    <col min="13569" max="13569" width="9" style="142" customWidth="1"/>
    <col min="13570" max="13570" width="9.44140625" style="142" customWidth="1"/>
    <col min="13571" max="13571" width="9.21875" style="142" customWidth="1"/>
    <col min="13572" max="13572" width="38.21875" style="142" customWidth="1"/>
    <col min="13573" max="13573" width="36.109375" style="142" customWidth="1"/>
    <col min="13574" max="13574" width="9.21875" style="142" customWidth="1"/>
    <col min="13575" max="13575" width="12" style="142" customWidth="1"/>
    <col min="13576" max="13576" width="10.6640625" style="142" customWidth="1"/>
    <col min="13577" max="13577" width="9.88671875" style="142" customWidth="1"/>
    <col min="13578" max="13578" width="11.5546875" style="142" customWidth="1"/>
    <col min="13579" max="13824" width="8.88671875" style="142"/>
    <col min="13825" max="13825" width="9" style="142" customWidth="1"/>
    <col min="13826" max="13826" width="9.44140625" style="142" customWidth="1"/>
    <col min="13827" max="13827" width="9.21875" style="142" customWidth="1"/>
    <col min="13828" max="13828" width="38.21875" style="142" customWidth="1"/>
    <col min="13829" max="13829" width="36.109375" style="142" customWidth="1"/>
    <col min="13830" max="13830" width="9.21875" style="142" customWidth="1"/>
    <col min="13831" max="13831" width="12" style="142" customWidth="1"/>
    <col min="13832" max="13832" width="10.6640625" style="142" customWidth="1"/>
    <col min="13833" max="13833" width="9.88671875" style="142" customWidth="1"/>
    <col min="13834" max="13834" width="11.5546875" style="142" customWidth="1"/>
    <col min="13835" max="14080" width="8.88671875" style="142"/>
    <col min="14081" max="14081" width="9" style="142" customWidth="1"/>
    <col min="14082" max="14082" width="9.44140625" style="142" customWidth="1"/>
    <col min="14083" max="14083" width="9.21875" style="142" customWidth="1"/>
    <col min="14084" max="14084" width="38.21875" style="142" customWidth="1"/>
    <col min="14085" max="14085" width="36.109375" style="142" customWidth="1"/>
    <col min="14086" max="14086" width="9.21875" style="142" customWidth="1"/>
    <col min="14087" max="14087" width="12" style="142" customWidth="1"/>
    <col min="14088" max="14088" width="10.6640625" style="142" customWidth="1"/>
    <col min="14089" max="14089" width="9.88671875" style="142" customWidth="1"/>
    <col min="14090" max="14090" width="11.5546875" style="142" customWidth="1"/>
    <col min="14091" max="14336" width="8.88671875" style="142"/>
    <col min="14337" max="14337" width="9" style="142" customWidth="1"/>
    <col min="14338" max="14338" width="9.44140625" style="142" customWidth="1"/>
    <col min="14339" max="14339" width="9.21875" style="142" customWidth="1"/>
    <col min="14340" max="14340" width="38.21875" style="142" customWidth="1"/>
    <col min="14341" max="14341" width="36.109375" style="142" customWidth="1"/>
    <col min="14342" max="14342" width="9.21875" style="142" customWidth="1"/>
    <col min="14343" max="14343" width="12" style="142" customWidth="1"/>
    <col min="14344" max="14344" width="10.6640625" style="142" customWidth="1"/>
    <col min="14345" max="14345" width="9.88671875" style="142" customWidth="1"/>
    <col min="14346" max="14346" width="11.5546875" style="142" customWidth="1"/>
    <col min="14347" max="14592" width="8.88671875" style="142"/>
    <col min="14593" max="14593" width="9" style="142" customWidth="1"/>
    <col min="14594" max="14594" width="9.44140625" style="142" customWidth="1"/>
    <col min="14595" max="14595" width="9.21875" style="142" customWidth="1"/>
    <col min="14596" max="14596" width="38.21875" style="142" customWidth="1"/>
    <col min="14597" max="14597" width="36.109375" style="142" customWidth="1"/>
    <col min="14598" max="14598" width="9.21875" style="142" customWidth="1"/>
    <col min="14599" max="14599" width="12" style="142" customWidth="1"/>
    <col min="14600" max="14600" width="10.6640625" style="142" customWidth="1"/>
    <col min="14601" max="14601" width="9.88671875" style="142" customWidth="1"/>
    <col min="14602" max="14602" width="11.5546875" style="142" customWidth="1"/>
    <col min="14603" max="14848" width="8.88671875" style="142"/>
    <col min="14849" max="14849" width="9" style="142" customWidth="1"/>
    <col min="14850" max="14850" width="9.44140625" style="142" customWidth="1"/>
    <col min="14851" max="14851" width="9.21875" style="142" customWidth="1"/>
    <col min="14852" max="14852" width="38.21875" style="142" customWidth="1"/>
    <col min="14853" max="14853" width="36.109375" style="142" customWidth="1"/>
    <col min="14854" max="14854" width="9.21875" style="142" customWidth="1"/>
    <col min="14855" max="14855" width="12" style="142" customWidth="1"/>
    <col min="14856" max="14856" width="10.6640625" style="142" customWidth="1"/>
    <col min="14857" max="14857" width="9.88671875" style="142" customWidth="1"/>
    <col min="14858" max="14858" width="11.5546875" style="142" customWidth="1"/>
    <col min="14859" max="15104" width="8.88671875" style="142"/>
    <col min="15105" max="15105" width="9" style="142" customWidth="1"/>
    <col min="15106" max="15106" width="9.44140625" style="142" customWidth="1"/>
    <col min="15107" max="15107" width="9.21875" style="142" customWidth="1"/>
    <col min="15108" max="15108" width="38.21875" style="142" customWidth="1"/>
    <col min="15109" max="15109" width="36.109375" style="142" customWidth="1"/>
    <col min="15110" max="15110" width="9.21875" style="142" customWidth="1"/>
    <col min="15111" max="15111" width="12" style="142" customWidth="1"/>
    <col min="15112" max="15112" width="10.6640625" style="142" customWidth="1"/>
    <col min="15113" max="15113" width="9.88671875" style="142" customWidth="1"/>
    <col min="15114" max="15114" width="11.5546875" style="142" customWidth="1"/>
    <col min="15115" max="15360" width="8.88671875" style="142"/>
    <col min="15361" max="15361" width="9" style="142" customWidth="1"/>
    <col min="15362" max="15362" width="9.44140625" style="142" customWidth="1"/>
    <col min="15363" max="15363" width="9.21875" style="142" customWidth="1"/>
    <col min="15364" max="15364" width="38.21875" style="142" customWidth="1"/>
    <col min="15365" max="15365" width="36.109375" style="142" customWidth="1"/>
    <col min="15366" max="15366" width="9.21875" style="142" customWidth="1"/>
    <col min="15367" max="15367" width="12" style="142" customWidth="1"/>
    <col min="15368" max="15368" width="10.6640625" style="142" customWidth="1"/>
    <col min="15369" max="15369" width="9.88671875" style="142" customWidth="1"/>
    <col min="15370" max="15370" width="11.5546875" style="142" customWidth="1"/>
    <col min="15371" max="15616" width="8.88671875" style="142"/>
    <col min="15617" max="15617" width="9" style="142" customWidth="1"/>
    <col min="15618" max="15618" width="9.44140625" style="142" customWidth="1"/>
    <col min="15619" max="15619" width="9.21875" style="142" customWidth="1"/>
    <col min="15620" max="15620" width="38.21875" style="142" customWidth="1"/>
    <col min="15621" max="15621" width="36.109375" style="142" customWidth="1"/>
    <col min="15622" max="15622" width="9.21875" style="142" customWidth="1"/>
    <col min="15623" max="15623" width="12" style="142" customWidth="1"/>
    <col min="15624" max="15624" width="10.6640625" style="142" customWidth="1"/>
    <col min="15625" max="15625" width="9.88671875" style="142" customWidth="1"/>
    <col min="15626" max="15626" width="11.5546875" style="142" customWidth="1"/>
    <col min="15627" max="15872" width="8.88671875" style="142"/>
    <col min="15873" max="15873" width="9" style="142" customWidth="1"/>
    <col min="15874" max="15874" width="9.44140625" style="142" customWidth="1"/>
    <col min="15875" max="15875" width="9.21875" style="142" customWidth="1"/>
    <col min="15876" max="15876" width="38.21875" style="142" customWidth="1"/>
    <col min="15877" max="15877" width="36.109375" style="142" customWidth="1"/>
    <col min="15878" max="15878" width="9.21875" style="142" customWidth="1"/>
    <col min="15879" max="15879" width="12" style="142" customWidth="1"/>
    <col min="15880" max="15880" width="10.6640625" style="142" customWidth="1"/>
    <col min="15881" max="15881" width="9.88671875" style="142" customWidth="1"/>
    <col min="15882" max="15882" width="11.5546875" style="142" customWidth="1"/>
    <col min="15883" max="16128" width="8.88671875" style="142"/>
    <col min="16129" max="16129" width="9" style="142" customWidth="1"/>
    <col min="16130" max="16130" width="9.44140625" style="142" customWidth="1"/>
    <col min="16131" max="16131" width="9.21875" style="142" customWidth="1"/>
    <col min="16132" max="16132" width="38.21875" style="142" customWidth="1"/>
    <col min="16133" max="16133" width="36.109375" style="142" customWidth="1"/>
    <col min="16134" max="16134" width="9.21875" style="142" customWidth="1"/>
    <col min="16135" max="16135" width="12" style="142" customWidth="1"/>
    <col min="16136" max="16136" width="10.6640625" style="142" customWidth="1"/>
    <col min="16137" max="16137" width="9.88671875" style="142" customWidth="1"/>
    <col min="16138" max="16138" width="11.5546875" style="142" customWidth="1"/>
    <col min="16139" max="16384" width="8.88671875" style="142"/>
  </cols>
  <sheetData>
    <row r="1" spans="1:10">
      <c r="G1" s="222" t="s">
        <v>340</v>
      </c>
      <c r="H1" s="211"/>
      <c r="I1" s="211"/>
      <c r="J1" s="211"/>
    </row>
    <row r="2" spans="1:10">
      <c r="G2" s="222" t="s">
        <v>1</v>
      </c>
      <c r="H2" s="211"/>
      <c r="I2" s="211"/>
      <c r="J2" s="211"/>
    </row>
    <row r="3" spans="1:10">
      <c r="D3" s="223"/>
      <c r="G3" s="224" t="s">
        <v>341</v>
      </c>
      <c r="H3" s="211"/>
      <c r="I3" s="211"/>
      <c r="J3" s="211"/>
    </row>
    <row r="4" spans="1:10">
      <c r="G4" s="224"/>
      <c r="H4" s="211"/>
      <c r="I4" s="211"/>
      <c r="J4" s="211"/>
    </row>
    <row r="5" spans="1:10">
      <c r="G5" s="222" t="s">
        <v>342</v>
      </c>
      <c r="H5" s="211"/>
      <c r="I5" s="211"/>
      <c r="J5" s="211"/>
    </row>
    <row r="6" spans="1:10">
      <c r="A6" s="141"/>
      <c r="B6" s="141"/>
      <c r="C6" s="141"/>
      <c r="D6" s="141"/>
      <c r="E6" s="225"/>
      <c r="F6" s="226"/>
      <c r="G6" s="222" t="s">
        <v>1</v>
      </c>
      <c r="H6" s="227"/>
      <c r="I6" s="227"/>
      <c r="J6" s="227"/>
    </row>
    <row r="7" spans="1:10">
      <c r="A7" s="141"/>
      <c r="B7" s="141"/>
      <c r="C7" s="141"/>
      <c r="D7" s="141"/>
      <c r="E7" s="225"/>
      <c r="F7" s="226"/>
      <c r="G7" s="222" t="s">
        <v>4</v>
      </c>
      <c r="H7" s="222"/>
      <c r="I7" s="222"/>
      <c r="J7" s="222"/>
    </row>
    <row r="8" spans="1:10">
      <c r="A8" s="141"/>
      <c r="B8" s="141"/>
      <c r="C8" s="141"/>
      <c r="D8" s="141"/>
      <c r="E8" s="225"/>
      <c r="F8" s="226"/>
      <c r="G8" s="13"/>
      <c r="H8" s="222"/>
      <c r="I8" s="222"/>
      <c r="J8" s="222"/>
    </row>
    <row r="9" spans="1:10">
      <c r="A9" s="228" t="s">
        <v>343</v>
      </c>
      <c r="B9" s="228"/>
      <c r="C9" s="228"/>
      <c r="D9" s="228"/>
      <c r="E9" s="228"/>
      <c r="F9" s="228"/>
      <c r="G9" s="228"/>
      <c r="H9" s="228"/>
      <c r="I9" s="228"/>
      <c r="J9" s="228"/>
    </row>
    <row r="10" spans="1:10">
      <c r="A10" s="229"/>
      <c r="B10" s="229"/>
      <c r="C10" s="229"/>
      <c r="D10" s="229"/>
      <c r="E10" s="229"/>
      <c r="F10" s="229"/>
      <c r="G10" s="229"/>
      <c r="H10" s="229"/>
      <c r="I10" s="229"/>
      <c r="J10" s="229"/>
    </row>
    <row r="11" spans="1:10" ht="10.95" customHeight="1">
      <c r="A11" s="230"/>
      <c r="B11" s="231" t="s">
        <v>7</v>
      </c>
      <c r="C11" s="231"/>
      <c r="D11" s="230"/>
      <c r="E11" s="225"/>
      <c r="F11" s="225"/>
      <c r="G11" s="141"/>
      <c r="H11" s="141"/>
      <c r="I11" s="141"/>
      <c r="J11" s="141"/>
    </row>
    <row r="12" spans="1:10" ht="12" customHeight="1">
      <c r="A12" s="230"/>
      <c r="B12" s="232" t="s">
        <v>8</v>
      </c>
      <c r="C12" s="232"/>
      <c r="D12" s="230"/>
      <c r="E12" s="225"/>
      <c r="F12" s="225"/>
      <c r="G12" s="141"/>
      <c r="H12" s="141"/>
      <c r="I12" s="141"/>
      <c r="J12" s="141"/>
    </row>
    <row r="13" spans="1:10" ht="10.95" customHeight="1">
      <c r="A13" s="141"/>
      <c r="B13" s="141"/>
      <c r="C13" s="141"/>
      <c r="D13" s="141"/>
      <c r="E13" s="225"/>
      <c r="F13" s="225"/>
      <c r="G13" s="141"/>
      <c r="H13" s="141"/>
      <c r="I13" s="141"/>
      <c r="J13" s="222" t="s">
        <v>9</v>
      </c>
    </row>
    <row r="14" spans="1:10" ht="16.95" customHeight="1">
      <c r="A14" s="233" t="s">
        <v>149</v>
      </c>
      <c r="B14" s="233" t="s">
        <v>150</v>
      </c>
      <c r="C14" s="233" t="s">
        <v>151</v>
      </c>
      <c r="D14" s="233" t="s">
        <v>152</v>
      </c>
      <c r="E14" s="233" t="s">
        <v>344</v>
      </c>
      <c r="F14" s="233" t="s">
        <v>345</v>
      </c>
      <c r="G14" s="233" t="s">
        <v>12</v>
      </c>
      <c r="H14" s="233" t="s">
        <v>130</v>
      </c>
      <c r="I14" s="233" t="s">
        <v>14</v>
      </c>
      <c r="J14" s="233"/>
    </row>
    <row r="15" spans="1:10" ht="79.8" customHeight="1">
      <c r="A15" s="233"/>
      <c r="B15" s="233"/>
      <c r="C15" s="233"/>
      <c r="D15" s="233"/>
      <c r="E15" s="233"/>
      <c r="F15" s="233"/>
      <c r="G15" s="233"/>
      <c r="H15" s="233"/>
      <c r="I15" s="23" t="s">
        <v>15</v>
      </c>
      <c r="J15" s="23" t="s">
        <v>157</v>
      </c>
    </row>
    <row r="16" spans="1:10" s="84" customFormat="1" ht="12" customHeight="1">
      <c r="A16" s="234" t="s">
        <v>17</v>
      </c>
      <c r="B16" s="234" t="s">
        <v>18</v>
      </c>
      <c r="C16" s="234" t="s">
        <v>19</v>
      </c>
      <c r="D16" s="234" t="s">
        <v>20</v>
      </c>
      <c r="E16" s="234" t="s">
        <v>21</v>
      </c>
      <c r="F16" s="234" t="s">
        <v>22</v>
      </c>
      <c r="G16" s="234" t="s">
        <v>160</v>
      </c>
      <c r="H16" s="234" t="s">
        <v>161</v>
      </c>
      <c r="I16" s="234" t="s">
        <v>162</v>
      </c>
      <c r="J16" s="234" t="s">
        <v>163</v>
      </c>
    </row>
    <row r="17" spans="1:10" ht="16.05" customHeight="1">
      <c r="A17" s="235" t="s">
        <v>170</v>
      </c>
      <c r="B17" s="235" t="s">
        <v>101</v>
      </c>
      <c r="C17" s="235" t="s">
        <v>101</v>
      </c>
      <c r="D17" s="236" t="s">
        <v>171</v>
      </c>
      <c r="E17" s="235" t="s">
        <v>101</v>
      </c>
      <c r="F17" s="235" t="s">
        <v>101</v>
      </c>
      <c r="G17" s="237">
        <v>38102654</v>
      </c>
      <c r="H17" s="238">
        <v>38052654</v>
      </c>
      <c r="I17" s="238">
        <v>50000</v>
      </c>
      <c r="J17" s="238">
        <v>0</v>
      </c>
    </row>
    <row r="18" spans="1:10" s="243" customFormat="1" ht="16.05" customHeight="1">
      <c r="A18" s="239" t="s">
        <v>172</v>
      </c>
      <c r="B18" s="239" t="s">
        <v>101</v>
      </c>
      <c r="C18" s="239" t="s">
        <v>101</v>
      </c>
      <c r="D18" s="240" t="s">
        <v>171</v>
      </c>
      <c r="E18" s="239" t="s">
        <v>101</v>
      </c>
      <c r="F18" s="239" t="s">
        <v>101</v>
      </c>
      <c r="G18" s="241">
        <v>38102654</v>
      </c>
      <c r="H18" s="242">
        <v>38052654</v>
      </c>
      <c r="I18" s="242">
        <v>50000</v>
      </c>
      <c r="J18" s="242">
        <v>0</v>
      </c>
    </row>
    <row r="19" spans="1:10" ht="16.05" customHeight="1">
      <c r="A19" s="137" t="s">
        <v>101</v>
      </c>
      <c r="B19" s="137" t="s">
        <v>173</v>
      </c>
      <c r="C19" s="137" t="s">
        <v>101</v>
      </c>
      <c r="D19" s="244" t="s">
        <v>174</v>
      </c>
      <c r="E19" s="137" t="s">
        <v>101</v>
      </c>
      <c r="F19" s="137" t="s">
        <v>101</v>
      </c>
      <c r="G19" s="242">
        <v>23332559</v>
      </c>
      <c r="H19" s="242">
        <v>23332559</v>
      </c>
      <c r="I19" s="242">
        <v>0</v>
      </c>
      <c r="J19" s="242">
        <v>0</v>
      </c>
    </row>
    <row r="20" spans="1:10" ht="36" customHeight="1">
      <c r="A20" s="20" t="s">
        <v>175</v>
      </c>
      <c r="B20" s="20" t="s">
        <v>176</v>
      </c>
      <c r="C20" s="20" t="s">
        <v>177</v>
      </c>
      <c r="D20" s="245" t="s">
        <v>178</v>
      </c>
      <c r="E20" s="246" t="s">
        <v>346</v>
      </c>
      <c r="F20" s="20" t="s">
        <v>101</v>
      </c>
      <c r="G20" s="247">
        <v>23332559</v>
      </c>
      <c r="H20" s="247">
        <v>23332559</v>
      </c>
      <c r="I20" s="247">
        <v>0</v>
      </c>
      <c r="J20" s="247">
        <v>0</v>
      </c>
    </row>
    <row r="21" spans="1:10" ht="16.05" customHeight="1">
      <c r="A21" s="137" t="s">
        <v>101</v>
      </c>
      <c r="B21" s="137" t="s">
        <v>179</v>
      </c>
      <c r="C21" s="137" t="s">
        <v>101</v>
      </c>
      <c r="D21" s="244" t="s">
        <v>180</v>
      </c>
      <c r="E21" s="137" t="s">
        <v>101</v>
      </c>
      <c r="F21" s="137" t="s">
        <v>101</v>
      </c>
      <c r="G21" s="242">
        <v>4648500</v>
      </c>
      <c r="H21" s="242">
        <v>4648500</v>
      </c>
      <c r="I21" s="242">
        <v>0</v>
      </c>
      <c r="J21" s="242">
        <v>0</v>
      </c>
    </row>
    <row r="22" spans="1:10" ht="24" customHeight="1">
      <c r="A22" s="246" t="s">
        <v>181</v>
      </c>
      <c r="B22" s="246" t="s">
        <v>182</v>
      </c>
      <c r="C22" s="246" t="s">
        <v>183</v>
      </c>
      <c r="D22" s="248" t="s">
        <v>184</v>
      </c>
      <c r="E22" s="249" t="s">
        <v>347</v>
      </c>
      <c r="F22" s="249" t="s">
        <v>348</v>
      </c>
      <c r="G22" s="247">
        <v>625000</v>
      </c>
      <c r="H22" s="247">
        <v>625000</v>
      </c>
      <c r="I22" s="247">
        <v>0</v>
      </c>
      <c r="J22" s="247">
        <v>0</v>
      </c>
    </row>
    <row r="23" spans="1:10" ht="21.6" customHeight="1">
      <c r="A23" s="246" t="s">
        <v>185</v>
      </c>
      <c r="B23" s="246" t="s">
        <v>186</v>
      </c>
      <c r="C23" s="246" t="s">
        <v>187</v>
      </c>
      <c r="D23" s="248" t="s">
        <v>188</v>
      </c>
      <c r="E23" s="250"/>
      <c r="F23" s="250"/>
      <c r="G23" s="247">
        <v>200000</v>
      </c>
      <c r="H23" s="247">
        <v>200000</v>
      </c>
      <c r="I23" s="247">
        <v>0</v>
      </c>
      <c r="J23" s="247">
        <v>0</v>
      </c>
    </row>
    <row r="24" spans="1:10" ht="13.95" customHeight="1">
      <c r="A24" s="246" t="s">
        <v>189</v>
      </c>
      <c r="B24" s="246" t="s">
        <v>190</v>
      </c>
      <c r="C24" s="246" t="s">
        <v>187</v>
      </c>
      <c r="D24" s="248" t="s">
        <v>191</v>
      </c>
      <c r="E24" s="251"/>
      <c r="F24" s="251"/>
      <c r="G24" s="247">
        <v>3823500</v>
      </c>
      <c r="H24" s="247">
        <v>3823500</v>
      </c>
      <c r="I24" s="247">
        <v>0</v>
      </c>
      <c r="J24" s="247">
        <v>0</v>
      </c>
    </row>
    <row r="25" spans="1:10" ht="21.6" customHeight="1">
      <c r="A25" s="137" t="s">
        <v>101</v>
      </c>
      <c r="B25" s="137" t="s">
        <v>192</v>
      </c>
      <c r="C25" s="137" t="s">
        <v>101</v>
      </c>
      <c r="D25" s="244" t="s">
        <v>193</v>
      </c>
      <c r="E25" s="137" t="s">
        <v>101</v>
      </c>
      <c r="F25" s="137" t="s">
        <v>101</v>
      </c>
      <c r="G25" s="242">
        <v>2320000</v>
      </c>
      <c r="H25" s="242">
        <v>2320000</v>
      </c>
      <c r="I25" s="242">
        <v>0</v>
      </c>
      <c r="J25" s="242">
        <v>0</v>
      </c>
    </row>
    <row r="26" spans="1:10" ht="49.95" customHeight="1">
      <c r="A26" s="20" t="s">
        <v>194</v>
      </c>
      <c r="B26" s="20" t="s">
        <v>195</v>
      </c>
      <c r="C26" s="20" t="s">
        <v>196</v>
      </c>
      <c r="D26" s="245" t="s">
        <v>197</v>
      </c>
      <c r="E26" s="137" t="s">
        <v>101</v>
      </c>
      <c r="F26" s="137" t="s">
        <v>101</v>
      </c>
      <c r="G26" s="247">
        <v>120000</v>
      </c>
      <c r="H26" s="247">
        <v>120000</v>
      </c>
      <c r="I26" s="247">
        <v>0</v>
      </c>
      <c r="J26" s="247">
        <v>0</v>
      </c>
    </row>
    <row r="27" spans="1:10" ht="44.4" customHeight="1">
      <c r="A27" s="246"/>
      <c r="B27" s="246"/>
      <c r="C27" s="246"/>
      <c r="D27" s="248" t="s">
        <v>197</v>
      </c>
      <c r="E27" s="246" t="s">
        <v>349</v>
      </c>
      <c r="F27" s="246" t="s">
        <v>350</v>
      </c>
      <c r="G27" s="247">
        <v>84000</v>
      </c>
      <c r="H27" s="247">
        <v>84000</v>
      </c>
      <c r="I27" s="247">
        <v>0</v>
      </c>
      <c r="J27" s="247">
        <v>0</v>
      </c>
    </row>
    <row r="28" spans="1:10" ht="64.2" customHeight="1">
      <c r="A28" s="246"/>
      <c r="B28" s="246"/>
      <c r="C28" s="246"/>
      <c r="D28" s="248" t="s">
        <v>197</v>
      </c>
      <c r="E28" s="246" t="s">
        <v>351</v>
      </c>
      <c r="F28" s="246" t="s">
        <v>352</v>
      </c>
      <c r="G28" s="247">
        <v>36000</v>
      </c>
      <c r="H28" s="247">
        <v>36000</v>
      </c>
      <c r="I28" s="247">
        <v>0</v>
      </c>
      <c r="J28" s="247">
        <v>0</v>
      </c>
    </row>
    <row r="29" spans="1:10" ht="42" customHeight="1">
      <c r="A29" s="246" t="s">
        <v>198</v>
      </c>
      <c r="B29" s="246" t="s">
        <v>199</v>
      </c>
      <c r="C29" s="246" t="s">
        <v>200</v>
      </c>
      <c r="D29" s="248" t="s">
        <v>201</v>
      </c>
      <c r="E29" s="246" t="s">
        <v>353</v>
      </c>
      <c r="F29" s="246" t="s">
        <v>354</v>
      </c>
      <c r="G29" s="247">
        <v>200000</v>
      </c>
      <c r="H29" s="247">
        <v>200000</v>
      </c>
      <c r="I29" s="247">
        <v>0</v>
      </c>
      <c r="J29" s="247">
        <v>0</v>
      </c>
    </row>
    <row r="30" spans="1:10" ht="31.2" customHeight="1">
      <c r="A30" s="246" t="s">
        <v>202</v>
      </c>
      <c r="B30" s="246" t="s">
        <v>203</v>
      </c>
      <c r="C30" s="246" t="s">
        <v>204</v>
      </c>
      <c r="D30" s="248" t="s">
        <v>205</v>
      </c>
      <c r="E30" s="246" t="s">
        <v>355</v>
      </c>
      <c r="F30" s="246" t="s">
        <v>356</v>
      </c>
      <c r="G30" s="247">
        <v>2000000</v>
      </c>
      <c r="H30" s="247">
        <v>2000000</v>
      </c>
      <c r="I30" s="247">
        <v>0</v>
      </c>
      <c r="J30" s="247">
        <v>0</v>
      </c>
    </row>
    <row r="31" spans="1:10" ht="18" customHeight="1">
      <c r="A31" s="137" t="s">
        <v>101</v>
      </c>
      <c r="B31" s="137" t="s">
        <v>206</v>
      </c>
      <c r="C31" s="137" t="s">
        <v>101</v>
      </c>
      <c r="D31" s="244" t="s">
        <v>207</v>
      </c>
      <c r="E31" s="137" t="s">
        <v>101</v>
      </c>
      <c r="F31" s="137" t="s">
        <v>101</v>
      </c>
      <c r="G31" s="242">
        <v>5288000</v>
      </c>
      <c r="H31" s="242">
        <v>5288000</v>
      </c>
      <c r="I31" s="242">
        <v>0</v>
      </c>
      <c r="J31" s="242">
        <v>0</v>
      </c>
    </row>
    <row r="32" spans="1:10" ht="34.049999999999997" customHeight="1">
      <c r="A32" s="246" t="s">
        <v>208</v>
      </c>
      <c r="B32" s="246" t="s">
        <v>209</v>
      </c>
      <c r="C32" s="246" t="s">
        <v>210</v>
      </c>
      <c r="D32" s="248" t="s">
        <v>211</v>
      </c>
      <c r="E32" s="246" t="s">
        <v>357</v>
      </c>
      <c r="F32" s="225"/>
      <c r="G32" s="247">
        <v>0</v>
      </c>
      <c r="H32" s="247">
        <v>0</v>
      </c>
      <c r="I32" s="247">
        <v>0</v>
      </c>
      <c r="J32" s="247">
        <v>0</v>
      </c>
    </row>
    <row r="33" spans="1:12" ht="34.049999999999997" customHeight="1">
      <c r="A33" s="246" t="s">
        <v>208</v>
      </c>
      <c r="B33" s="246" t="s">
        <v>209</v>
      </c>
      <c r="C33" s="246" t="s">
        <v>210</v>
      </c>
      <c r="D33" s="248" t="s">
        <v>211</v>
      </c>
      <c r="E33" s="246" t="s">
        <v>358</v>
      </c>
      <c r="F33" s="246" t="s">
        <v>359</v>
      </c>
      <c r="G33" s="247">
        <v>4650000</v>
      </c>
      <c r="H33" s="247">
        <v>4650000</v>
      </c>
      <c r="I33" s="247">
        <v>0</v>
      </c>
      <c r="J33" s="247">
        <v>0</v>
      </c>
    </row>
    <row r="34" spans="1:12" ht="32.4" customHeight="1">
      <c r="A34" s="246" t="s">
        <v>212</v>
      </c>
      <c r="B34" s="246" t="s">
        <v>213</v>
      </c>
      <c r="C34" s="246" t="s">
        <v>210</v>
      </c>
      <c r="D34" s="248" t="s">
        <v>214</v>
      </c>
      <c r="E34" s="246" t="s">
        <v>357</v>
      </c>
      <c r="F34" s="225"/>
      <c r="G34" s="247">
        <v>638000</v>
      </c>
      <c r="H34" s="247">
        <v>638000</v>
      </c>
      <c r="I34" s="247">
        <v>0</v>
      </c>
      <c r="J34" s="247">
        <v>0</v>
      </c>
    </row>
    <row r="35" spans="1:12" ht="13.95" customHeight="1">
      <c r="A35" s="137" t="s">
        <v>101</v>
      </c>
      <c r="B35" s="137" t="s">
        <v>215</v>
      </c>
      <c r="C35" s="137" t="s">
        <v>101</v>
      </c>
      <c r="D35" s="244" t="s">
        <v>216</v>
      </c>
      <c r="E35" s="137" t="s">
        <v>101</v>
      </c>
      <c r="F35" s="137" t="s">
        <v>101</v>
      </c>
      <c r="G35" s="241">
        <v>2513595</v>
      </c>
      <c r="H35" s="242">
        <v>2463595</v>
      </c>
      <c r="I35" s="242">
        <v>50000</v>
      </c>
      <c r="J35" s="242">
        <v>0</v>
      </c>
      <c r="K35" s="141"/>
      <c r="L35" s="141"/>
    </row>
    <row r="36" spans="1:12" ht="45.6" customHeight="1">
      <c r="A36" s="246" t="s">
        <v>217</v>
      </c>
      <c r="B36" s="246" t="s">
        <v>218</v>
      </c>
      <c r="C36" s="246" t="s">
        <v>219</v>
      </c>
      <c r="D36" s="248" t="s">
        <v>220</v>
      </c>
      <c r="E36" s="248" t="s">
        <v>360</v>
      </c>
      <c r="F36" s="248" t="s">
        <v>361</v>
      </c>
      <c r="G36" s="247">
        <v>2263595</v>
      </c>
      <c r="H36" s="247">
        <v>2263595</v>
      </c>
      <c r="I36" s="247">
        <v>0</v>
      </c>
      <c r="J36" s="247">
        <v>0</v>
      </c>
      <c r="K36" s="141"/>
      <c r="L36" s="141"/>
    </row>
    <row r="37" spans="1:12" s="253" customFormat="1" ht="82.05" customHeight="1">
      <c r="A37" s="246" t="s">
        <v>221</v>
      </c>
      <c r="B37" s="246" t="s">
        <v>222</v>
      </c>
      <c r="C37" s="246" t="s">
        <v>223</v>
      </c>
      <c r="D37" s="248" t="s">
        <v>224</v>
      </c>
      <c r="E37" s="248" t="s">
        <v>362</v>
      </c>
      <c r="F37" s="248" t="s">
        <v>363</v>
      </c>
      <c r="G37" s="241">
        <v>200000</v>
      </c>
      <c r="H37" s="247">
        <v>200000</v>
      </c>
      <c r="I37" s="247">
        <v>0</v>
      </c>
      <c r="J37" s="247">
        <v>0</v>
      </c>
      <c r="K37" s="252"/>
      <c r="L37" s="252"/>
    </row>
    <row r="38" spans="1:12" ht="34.799999999999997" customHeight="1">
      <c r="A38" s="246" t="s">
        <v>225</v>
      </c>
      <c r="B38" s="246" t="s">
        <v>226</v>
      </c>
      <c r="C38" s="246" t="s">
        <v>227</v>
      </c>
      <c r="D38" s="248" t="s">
        <v>228</v>
      </c>
      <c r="E38" s="248" t="s">
        <v>364</v>
      </c>
      <c r="F38" s="141"/>
      <c r="G38" s="247">
        <v>50000</v>
      </c>
      <c r="H38" s="247">
        <v>0</v>
      </c>
      <c r="I38" s="247">
        <v>50000</v>
      </c>
      <c r="J38" s="247">
        <v>0</v>
      </c>
      <c r="K38" s="141"/>
      <c r="L38" s="141"/>
    </row>
    <row r="39" spans="1:12" ht="16.05" customHeight="1">
      <c r="A39" s="235" t="s">
        <v>229</v>
      </c>
      <c r="B39" s="235" t="s">
        <v>101</v>
      </c>
      <c r="C39" s="235" t="s">
        <v>101</v>
      </c>
      <c r="D39" s="236" t="s">
        <v>230</v>
      </c>
      <c r="E39" s="235" t="s">
        <v>101</v>
      </c>
      <c r="F39" s="235" t="s">
        <v>101</v>
      </c>
      <c r="G39" s="238">
        <f>G40</f>
        <v>34796336</v>
      </c>
      <c r="H39" s="238">
        <f>H40</f>
        <v>33865136</v>
      </c>
      <c r="I39" s="238">
        <f>I40</f>
        <v>931200</v>
      </c>
      <c r="J39" s="238">
        <f>J40</f>
        <v>669100</v>
      </c>
    </row>
    <row r="40" spans="1:12" ht="16.05" customHeight="1">
      <c r="A40" s="137" t="s">
        <v>231</v>
      </c>
      <c r="B40" s="137" t="s">
        <v>101</v>
      </c>
      <c r="C40" s="137" t="s">
        <v>101</v>
      </c>
      <c r="D40" s="254" t="s">
        <v>230</v>
      </c>
      <c r="E40" s="137" t="s">
        <v>101</v>
      </c>
      <c r="F40" s="137" t="s">
        <v>101</v>
      </c>
      <c r="G40" s="242">
        <f>34534236+262100</f>
        <v>34796336</v>
      </c>
      <c r="H40" s="242">
        <v>33865136</v>
      </c>
      <c r="I40" s="242">
        <f>669100+262100</f>
        <v>931200</v>
      </c>
      <c r="J40" s="242">
        <v>669100</v>
      </c>
    </row>
    <row r="41" spans="1:12" ht="16.05" customHeight="1">
      <c r="A41" s="137" t="s">
        <v>101</v>
      </c>
      <c r="B41" s="137" t="s">
        <v>173</v>
      </c>
      <c r="C41" s="137" t="s">
        <v>101</v>
      </c>
      <c r="D41" s="244" t="s">
        <v>174</v>
      </c>
      <c r="E41" s="137" t="s">
        <v>101</v>
      </c>
      <c r="F41" s="137" t="s">
        <v>101</v>
      </c>
      <c r="G41" s="242">
        <f>4436067+262100</f>
        <v>4698167</v>
      </c>
      <c r="H41" s="242">
        <v>4436067</v>
      </c>
      <c r="I41" s="242">
        <v>262100</v>
      </c>
      <c r="J41" s="242">
        <v>0</v>
      </c>
    </row>
    <row r="42" spans="1:12" ht="25.95" customHeight="1">
      <c r="A42" s="246" t="s">
        <v>232</v>
      </c>
      <c r="B42" s="246" t="s">
        <v>233</v>
      </c>
      <c r="C42" s="246" t="s">
        <v>177</v>
      </c>
      <c r="D42" s="248" t="s">
        <v>234</v>
      </c>
      <c r="E42" s="246" t="s">
        <v>346</v>
      </c>
      <c r="F42" s="225"/>
      <c r="G42" s="247">
        <v>4436067</v>
      </c>
      <c r="H42" s="247">
        <v>4436067</v>
      </c>
      <c r="I42" s="247">
        <v>0</v>
      </c>
      <c r="J42" s="247">
        <v>0</v>
      </c>
    </row>
    <row r="43" spans="1:12" ht="16.05" customHeight="1">
      <c r="A43" s="137" t="s">
        <v>101</v>
      </c>
      <c r="B43" s="137" t="s">
        <v>235</v>
      </c>
      <c r="C43" s="137" t="s">
        <v>101</v>
      </c>
      <c r="D43" s="244" t="s">
        <v>236</v>
      </c>
      <c r="E43" s="137" t="s">
        <v>101</v>
      </c>
      <c r="F43" s="137" t="s">
        <v>101</v>
      </c>
      <c r="G43" s="242">
        <v>25580134</v>
      </c>
      <c r="H43" s="242">
        <v>24911034</v>
      </c>
      <c r="I43" s="242">
        <v>669100</v>
      </c>
      <c r="J43" s="242">
        <v>669100</v>
      </c>
    </row>
    <row r="44" spans="1:12" ht="37.200000000000003" customHeight="1">
      <c r="A44" s="246" t="s">
        <v>237</v>
      </c>
      <c r="B44" s="246" t="s">
        <v>196</v>
      </c>
      <c r="C44" s="246" t="s">
        <v>238</v>
      </c>
      <c r="D44" s="248" t="s">
        <v>239</v>
      </c>
      <c r="E44" s="255" t="s">
        <v>365</v>
      </c>
      <c r="F44" s="256" t="s">
        <v>366</v>
      </c>
      <c r="G44" s="247">
        <v>4289236</v>
      </c>
      <c r="H44" s="247">
        <v>4289236</v>
      </c>
      <c r="I44" s="247">
        <v>0</v>
      </c>
      <c r="J44" s="247">
        <v>0</v>
      </c>
    </row>
    <row r="45" spans="1:12" ht="32.549999999999997" customHeight="1">
      <c r="A45" s="246" t="s">
        <v>240</v>
      </c>
      <c r="B45" s="246" t="s">
        <v>241</v>
      </c>
      <c r="C45" s="246" t="s">
        <v>242</v>
      </c>
      <c r="D45" s="248" t="s">
        <v>243</v>
      </c>
      <c r="E45" s="257" t="s">
        <v>365</v>
      </c>
      <c r="F45" s="257"/>
      <c r="G45" s="247">
        <v>10913004</v>
      </c>
      <c r="H45" s="247">
        <v>10413004</v>
      </c>
      <c r="I45" s="247">
        <v>500000</v>
      </c>
      <c r="J45" s="247">
        <v>500000</v>
      </c>
    </row>
    <row r="46" spans="1:12" ht="32.549999999999997" customHeight="1">
      <c r="A46" s="246" t="s">
        <v>244</v>
      </c>
      <c r="B46" s="246" t="s">
        <v>245</v>
      </c>
      <c r="C46" s="246" t="s">
        <v>242</v>
      </c>
      <c r="D46" s="248" t="s">
        <v>246</v>
      </c>
      <c r="E46" s="257"/>
      <c r="F46" s="257"/>
      <c r="G46" s="247">
        <v>6173100</v>
      </c>
      <c r="H46" s="247">
        <v>6173100</v>
      </c>
      <c r="I46" s="247">
        <v>0</v>
      </c>
      <c r="J46" s="247">
        <v>0</v>
      </c>
    </row>
    <row r="47" spans="1:12" ht="32.549999999999997" customHeight="1">
      <c r="A47" s="246" t="s">
        <v>247</v>
      </c>
      <c r="B47" s="246" t="s">
        <v>248</v>
      </c>
      <c r="C47" s="246" t="s">
        <v>249</v>
      </c>
      <c r="D47" s="248" t="s">
        <v>250</v>
      </c>
      <c r="E47" s="257"/>
      <c r="F47" s="257"/>
      <c r="G47" s="247">
        <v>3521794</v>
      </c>
      <c r="H47" s="247">
        <v>3521794</v>
      </c>
      <c r="I47" s="247">
        <v>0</v>
      </c>
      <c r="J47" s="247">
        <v>0</v>
      </c>
    </row>
    <row r="48" spans="1:12" ht="42.6" customHeight="1">
      <c r="A48" s="246" t="s">
        <v>251</v>
      </c>
      <c r="B48" s="246" t="s">
        <v>252</v>
      </c>
      <c r="C48" s="246" t="s">
        <v>253</v>
      </c>
      <c r="D48" s="248" t="s">
        <v>254</v>
      </c>
      <c r="E48" s="257"/>
      <c r="F48" s="257"/>
      <c r="G48" s="247">
        <v>169100</v>
      </c>
      <c r="H48" s="247">
        <v>0</v>
      </c>
      <c r="I48" s="247">
        <v>169100</v>
      </c>
      <c r="J48" s="247">
        <v>169100</v>
      </c>
    </row>
    <row r="49" spans="1:10" ht="43.8" customHeight="1">
      <c r="A49" s="246" t="s">
        <v>255</v>
      </c>
      <c r="B49" s="246" t="s">
        <v>256</v>
      </c>
      <c r="C49" s="246" t="s">
        <v>253</v>
      </c>
      <c r="D49" s="248" t="s">
        <v>257</v>
      </c>
      <c r="E49" s="257"/>
      <c r="F49" s="257"/>
      <c r="G49" s="247">
        <v>8600</v>
      </c>
      <c r="H49" s="247">
        <v>8600</v>
      </c>
      <c r="I49" s="247">
        <v>0</v>
      </c>
      <c r="J49" s="247">
        <v>0</v>
      </c>
    </row>
    <row r="50" spans="1:10" ht="43.8" customHeight="1">
      <c r="A50" s="20" t="s">
        <v>258</v>
      </c>
      <c r="B50" s="20" t="s">
        <v>259</v>
      </c>
      <c r="C50" s="20" t="s">
        <v>253</v>
      </c>
      <c r="D50" s="245" t="s">
        <v>260</v>
      </c>
      <c r="E50" s="257"/>
      <c r="F50" s="257"/>
      <c r="G50" s="247">
        <v>262100</v>
      </c>
      <c r="H50" s="247">
        <v>0</v>
      </c>
      <c r="I50" s="247">
        <v>262100</v>
      </c>
      <c r="J50" s="247">
        <v>0</v>
      </c>
    </row>
    <row r="51" spans="1:10" ht="34.049999999999997" customHeight="1">
      <c r="A51" s="246" t="s">
        <v>262</v>
      </c>
      <c r="B51" s="246" t="s">
        <v>263</v>
      </c>
      <c r="C51" s="246" t="s">
        <v>253</v>
      </c>
      <c r="D51" s="248" t="s">
        <v>264</v>
      </c>
      <c r="E51" s="258"/>
      <c r="F51" s="258"/>
      <c r="G51" s="247">
        <v>505300</v>
      </c>
      <c r="H51" s="247">
        <v>505300</v>
      </c>
      <c r="I51" s="247">
        <v>0</v>
      </c>
      <c r="J51" s="247">
        <v>0</v>
      </c>
    </row>
    <row r="52" spans="1:10" ht="22.8" customHeight="1">
      <c r="A52" s="137" t="s">
        <v>101</v>
      </c>
      <c r="B52" s="137" t="s">
        <v>192</v>
      </c>
      <c r="C52" s="137" t="s">
        <v>101</v>
      </c>
      <c r="D52" s="244" t="s">
        <v>193</v>
      </c>
      <c r="E52" s="137" t="s">
        <v>101</v>
      </c>
      <c r="F52" s="137" t="s">
        <v>101</v>
      </c>
      <c r="G52" s="242">
        <v>251665</v>
      </c>
      <c r="H52" s="242">
        <v>251665</v>
      </c>
      <c r="I52" s="242">
        <v>0</v>
      </c>
      <c r="J52" s="242">
        <v>0</v>
      </c>
    </row>
    <row r="53" spans="1:10" ht="42" customHeight="1">
      <c r="A53" s="246" t="s">
        <v>265</v>
      </c>
      <c r="B53" s="246" t="s">
        <v>266</v>
      </c>
      <c r="C53" s="246" t="s">
        <v>267</v>
      </c>
      <c r="D53" s="248" t="s">
        <v>268</v>
      </c>
      <c r="E53" s="246" t="s">
        <v>367</v>
      </c>
      <c r="F53" s="246" t="s">
        <v>368</v>
      </c>
      <c r="G53" s="242">
        <v>251665</v>
      </c>
      <c r="H53" s="247">
        <v>251665</v>
      </c>
      <c r="I53" s="247">
        <v>0</v>
      </c>
      <c r="J53" s="247">
        <v>0</v>
      </c>
    </row>
    <row r="54" spans="1:10" ht="13.95" customHeight="1">
      <c r="A54" s="137" t="s">
        <v>101</v>
      </c>
      <c r="B54" s="137" t="s">
        <v>269</v>
      </c>
      <c r="C54" s="137" t="s">
        <v>101</v>
      </c>
      <c r="D54" s="244" t="s">
        <v>270</v>
      </c>
      <c r="E54" s="137" t="s">
        <v>101</v>
      </c>
      <c r="F54" s="137" t="s">
        <v>101</v>
      </c>
      <c r="G54" s="242">
        <v>4266370</v>
      </c>
      <c r="H54" s="242">
        <v>4266370</v>
      </c>
      <c r="I54" s="242">
        <v>0</v>
      </c>
      <c r="J54" s="242">
        <v>0</v>
      </c>
    </row>
    <row r="55" spans="1:10" ht="33" customHeight="1">
      <c r="A55" s="246" t="s">
        <v>271</v>
      </c>
      <c r="B55" s="246" t="s">
        <v>272</v>
      </c>
      <c r="C55" s="246" t="s">
        <v>273</v>
      </c>
      <c r="D55" s="248" t="s">
        <v>274</v>
      </c>
      <c r="E55" s="246" t="s">
        <v>365</v>
      </c>
      <c r="F55" s="246" t="s">
        <v>366</v>
      </c>
      <c r="G55" s="242">
        <v>4266370</v>
      </c>
      <c r="H55" s="247">
        <v>4266370</v>
      </c>
      <c r="I55" s="247">
        <v>0</v>
      </c>
      <c r="J55" s="247">
        <v>0</v>
      </c>
    </row>
    <row r="56" spans="1:10" ht="16.05" customHeight="1">
      <c r="A56" s="235" t="s">
        <v>275</v>
      </c>
      <c r="B56" s="235" t="s">
        <v>101</v>
      </c>
      <c r="C56" s="235" t="s">
        <v>101</v>
      </c>
      <c r="D56" s="236" t="s">
        <v>276</v>
      </c>
      <c r="E56" s="235" t="s">
        <v>101</v>
      </c>
      <c r="F56" s="235" t="s">
        <v>101</v>
      </c>
      <c r="G56" s="237">
        <v>18145617</v>
      </c>
      <c r="H56" s="238">
        <v>11983617</v>
      </c>
      <c r="I56" s="238">
        <v>6162000</v>
      </c>
      <c r="J56" s="238">
        <v>6162000</v>
      </c>
    </row>
    <row r="57" spans="1:10" ht="16.05" customHeight="1">
      <c r="A57" s="137" t="s">
        <v>277</v>
      </c>
      <c r="B57" s="137" t="s">
        <v>101</v>
      </c>
      <c r="C57" s="137" t="s">
        <v>101</v>
      </c>
      <c r="D57" s="254" t="s">
        <v>276</v>
      </c>
      <c r="E57" s="137" t="s">
        <v>101</v>
      </c>
      <c r="F57" s="137" t="s">
        <v>101</v>
      </c>
      <c r="G57" s="241">
        <v>18145617</v>
      </c>
      <c r="H57" s="242">
        <v>11983617</v>
      </c>
      <c r="I57" s="242">
        <v>6162000</v>
      </c>
      <c r="J57" s="242">
        <v>6162000</v>
      </c>
    </row>
    <row r="58" spans="1:10" ht="16.05" customHeight="1">
      <c r="A58" s="137" t="s">
        <v>101</v>
      </c>
      <c r="B58" s="137" t="s">
        <v>173</v>
      </c>
      <c r="C58" s="137" t="s">
        <v>101</v>
      </c>
      <c r="D58" s="244" t="s">
        <v>174</v>
      </c>
      <c r="E58" s="137" t="s">
        <v>101</v>
      </c>
      <c r="F58" s="137" t="s">
        <v>101</v>
      </c>
      <c r="G58" s="242">
        <v>4783560</v>
      </c>
      <c r="H58" s="242">
        <v>4783560</v>
      </c>
      <c r="I58" s="242">
        <v>0</v>
      </c>
      <c r="J58" s="242">
        <v>0</v>
      </c>
    </row>
    <row r="59" spans="1:10" ht="23.4" customHeight="1">
      <c r="A59" s="246" t="s">
        <v>278</v>
      </c>
      <c r="B59" s="246" t="s">
        <v>233</v>
      </c>
      <c r="C59" s="246" t="s">
        <v>177</v>
      </c>
      <c r="D59" s="248" t="s">
        <v>234</v>
      </c>
      <c r="E59" s="246" t="s">
        <v>346</v>
      </c>
      <c r="F59" s="225"/>
      <c r="G59" s="242">
        <v>4783560</v>
      </c>
      <c r="H59" s="247">
        <v>4783560</v>
      </c>
      <c r="I59" s="247">
        <v>0</v>
      </c>
      <c r="J59" s="247">
        <v>0</v>
      </c>
    </row>
    <row r="60" spans="1:10" ht="16.05" customHeight="1">
      <c r="A60" s="137" t="s">
        <v>101</v>
      </c>
      <c r="B60" s="137" t="s">
        <v>283</v>
      </c>
      <c r="C60" s="137" t="s">
        <v>101</v>
      </c>
      <c r="D60" s="244" t="s">
        <v>284</v>
      </c>
      <c r="E60" s="137" t="s">
        <v>101</v>
      </c>
      <c r="F60" s="137" t="s">
        <v>101</v>
      </c>
      <c r="G60" s="241">
        <v>13362057</v>
      </c>
      <c r="H60" s="242">
        <v>7200057</v>
      </c>
      <c r="I60" s="242">
        <v>6162000</v>
      </c>
      <c r="J60" s="242">
        <v>6162000</v>
      </c>
    </row>
    <row r="61" spans="1:10" ht="16.05" customHeight="1">
      <c r="A61" s="137" t="s">
        <v>285</v>
      </c>
      <c r="B61" s="137" t="s">
        <v>286</v>
      </c>
      <c r="C61" s="137" t="s">
        <v>287</v>
      </c>
      <c r="D61" s="244" t="s">
        <v>288</v>
      </c>
      <c r="E61" s="137" t="s">
        <v>101</v>
      </c>
      <c r="F61" s="137" t="s">
        <v>101</v>
      </c>
      <c r="G61" s="242">
        <v>1550057</v>
      </c>
      <c r="H61" s="247">
        <v>1550057</v>
      </c>
      <c r="I61" s="247">
        <v>0</v>
      </c>
      <c r="J61" s="247">
        <v>0</v>
      </c>
    </row>
    <row r="62" spans="1:10" ht="25.95" customHeight="1">
      <c r="A62" s="246" t="s">
        <v>285</v>
      </c>
      <c r="B62" s="246" t="s">
        <v>286</v>
      </c>
      <c r="C62" s="246" t="s">
        <v>287</v>
      </c>
      <c r="D62" s="248" t="s">
        <v>288</v>
      </c>
      <c r="E62" s="246" t="s">
        <v>346</v>
      </c>
      <c r="F62" s="225"/>
      <c r="G62" s="242">
        <v>50513</v>
      </c>
      <c r="H62" s="247">
        <v>50513</v>
      </c>
      <c r="I62" s="247">
        <v>0</v>
      </c>
      <c r="J62" s="247">
        <v>0</v>
      </c>
    </row>
    <row r="63" spans="1:10" ht="34.049999999999997" customHeight="1">
      <c r="A63" s="246" t="s">
        <v>285</v>
      </c>
      <c r="B63" s="246" t="s">
        <v>286</v>
      </c>
      <c r="C63" s="246" t="s">
        <v>287</v>
      </c>
      <c r="D63" s="248" t="s">
        <v>288</v>
      </c>
      <c r="E63" s="246" t="s">
        <v>369</v>
      </c>
      <c r="F63" s="246" t="s">
        <v>356</v>
      </c>
      <c r="G63" s="242">
        <v>746682</v>
      </c>
      <c r="H63" s="247">
        <v>746682</v>
      </c>
      <c r="I63" s="247">
        <v>0</v>
      </c>
      <c r="J63" s="247">
        <v>0</v>
      </c>
    </row>
    <row r="64" spans="1:10" ht="52.2" customHeight="1">
      <c r="A64" s="246" t="s">
        <v>285</v>
      </c>
      <c r="B64" s="246" t="s">
        <v>286</v>
      </c>
      <c r="C64" s="246" t="s">
        <v>287</v>
      </c>
      <c r="D64" s="248" t="s">
        <v>288</v>
      </c>
      <c r="E64" s="246" t="s">
        <v>370</v>
      </c>
      <c r="F64" s="225"/>
      <c r="G64" s="242">
        <v>752862</v>
      </c>
      <c r="H64" s="247">
        <v>752862</v>
      </c>
      <c r="I64" s="247">
        <v>0</v>
      </c>
      <c r="J64" s="247">
        <v>0</v>
      </c>
    </row>
    <row r="65" spans="1:10" ht="34.799999999999997" customHeight="1">
      <c r="A65" s="137" t="s">
        <v>289</v>
      </c>
      <c r="B65" s="137" t="s">
        <v>290</v>
      </c>
      <c r="C65" s="137" t="s">
        <v>287</v>
      </c>
      <c r="D65" s="244" t="s">
        <v>291</v>
      </c>
      <c r="E65" s="137" t="s">
        <v>101</v>
      </c>
      <c r="F65" s="137" t="s">
        <v>101</v>
      </c>
      <c r="G65" s="241">
        <v>11812000</v>
      </c>
      <c r="H65" s="247">
        <v>5650000</v>
      </c>
      <c r="I65" s="247">
        <v>6162000</v>
      </c>
      <c r="J65" s="247">
        <v>6162000</v>
      </c>
    </row>
    <row r="66" spans="1:10" ht="84" customHeight="1">
      <c r="A66" s="246" t="s">
        <v>289</v>
      </c>
      <c r="B66" s="246" t="s">
        <v>290</v>
      </c>
      <c r="C66" s="246" t="s">
        <v>287</v>
      </c>
      <c r="D66" s="248" t="s">
        <v>291</v>
      </c>
      <c r="E66" s="246" t="s">
        <v>362</v>
      </c>
      <c r="F66" s="246" t="s">
        <v>363</v>
      </c>
      <c r="G66" s="242">
        <v>10412000</v>
      </c>
      <c r="H66" s="247">
        <v>5150000</v>
      </c>
      <c r="I66" s="247">
        <v>5262000</v>
      </c>
      <c r="J66" s="247">
        <v>5262000</v>
      </c>
    </row>
    <row r="67" spans="1:10" ht="36" customHeight="1">
      <c r="A67" s="246" t="s">
        <v>289</v>
      </c>
      <c r="B67" s="246" t="s">
        <v>290</v>
      </c>
      <c r="C67" s="246" t="s">
        <v>287</v>
      </c>
      <c r="D67" s="248" t="s">
        <v>291</v>
      </c>
      <c r="E67" s="246" t="s">
        <v>371</v>
      </c>
      <c r="F67" s="246" t="s">
        <v>372</v>
      </c>
      <c r="G67" s="242">
        <v>100000</v>
      </c>
      <c r="H67" s="247">
        <v>0</v>
      </c>
      <c r="I67" s="247">
        <v>100000</v>
      </c>
      <c r="J67" s="247">
        <v>100000</v>
      </c>
    </row>
    <row r="68" spans="1:10" ht="47.4" customHeight="1">
      <c r="A68" s="246" t="s">
        <v>289</v>
      </c>
      <c r="B68" s="246" t="s">
        <v>290</v>
      </c>
      <c r="C68" s="246" t="s">
        <v>287</v>
      </c>
      <c r="D68" s="248" t="s">
        <v>291</v>
      </c>
      <c r="E68" s="246" t="s">
        <v>373</v>
      </c>
      <c r="F68" s="246" t="s">
        <v>374</v>
      </c>
      <c r="G68" s="242">
        <v>1300000</v>
      </c>
      <c r="H68" s="247">
        <v>500000</v>
      </c>
      <c r="I68" s="247">
        <v>800000</v>
      </c>
      <c r="J68" s="247">
        <v>800000</v>
      </c>
    </row>
    <row r="69" spans="1:10" ht="16.05" customHeight="1">
      <c r="A69" s="137" t="s">
        <v>292</v>
      </c>
      <c r="B69" s="137" t="s">
        <v>292</v>
      </c>
      <c r="C69" s="137" t="s">
        <v>292</v>
      </c>
      <c r="D69" s="244" t="s">
        <v>293</v>
      </c>
      <c r="E69" s="137" t="s">
        <v>292</v>
      </c>
      <c r="F69" s="137" t="s">
        <v>292</v>
      </c>
      <c r="G69" s="242">
        <f>G56+G39+G17</f>
        <v>91044607</v>
      </c>
      <c r="H69" s="242">
        <f>H56+H39+H17</f>
        <v>83901407</v>
      </c>
      <c r="I69" s="242">
        <f>I56+I39+I17</f>
        <v>7143200</v>
      </c>
      <c r="J69" s="242">
        <f>J56+J39+J17</f>
        <v>6831100</v>
      </c>
    </row>
    <row r="70" spans="1:10" ht="16.05" customHeight="1">
      <c r="G70" s="259">
        <f>90982507-200000-G69</f>
        <v>-262100</v>
      </c>
      <c r="H70" s="259">
        <f>84101407-200000-H69</f>
        <v>0</v>
      </c>
      <c r="I70" s="259">
        <f>6881100-I69</f>
        <v>-262100</v>
      </c>
      <c r="J70" s="259">
        <f>6831100-J69</f>
        <v>0</v>
      </c>
    </row>
    <row r="73" spans="1:10" s="260" customFormat="1" ht="10.8">
      <c r="C73" s="260" t="s">
        <v>123</v>
      </c>
      <c r="E73" s="261"/>
      <c r="F73" s="262"/>
      <c r="H73" s="260" t="s">
        <v>124</v>
      </c>
    </row>
  </sheetData>
  <mergeCells count="16">
    <mergeCell ref="H14:H15"/>
    <mergeCell ref="I14:J14"/>
    <mergeCell ref="E22:E24"/>
    <mergeCell ref="F22:F24"/>
    <mergeCell ref="F44:F51"/>
    <mergeCell ref="E45:E51"/>
    <mergeCell ref="A9:J9"/>
    <mergeCell ref="B11:C11"/>
    <mergeCell ref="B12:C12"/>
    <mergeCell ref="A14:A15"/>
    <mergeCell ref="B14:B15"/>
    <mergeCell ref="C14:C15"/>
    <mergeCell ref="D14:D15"/>
    <mergeCell ref="E14:E15"/>
    <mergeCell ref="F14:F15"/>
    <mergeCell ref="G14:G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6</vt:i4>
      </vt:variant>
    </vt:vector>
  </HeadingPairs>
  <TitlesOfParts>
    <vt:vector size="6" baseType="lpstr">
      <vt:lpstr>Дод.1</vt:lpstr>
      <vt:lpstr>Дод.2</vt:lpstr>
      <vt:lpstr>Дод.3</vt:lpstr>
      <vt:lpstr>Дод.5</vt:lpstr>
      <vt:lpstr>Дод.6</vt:lpstr>
      <vt:lpstr>Дод.7</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2025-05-30T11:18:06Z</dcterms:modified>
</cp:coreProperties>
</file>