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Секретаріат\СЕСІЇ 8 скликання\2025 рік\81 сесія 18.04.25 року\81 РІШЕННЯ\12 зміни до Програми ЦРЛ\"/>
    </mc:Choice>
  </mc:AlternateContent>
  <xr:revisionPtr revIDLastSave="0" documentId="13_ncr:1_{7A28948D-C73B-4818-A55C-F2636C4732F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1" l="1"/>
  <c r="F18" i="1" l="1"/>
  <c r="F38" i="1" s="1"/>
  <c r="G18" i="1"/>
  <c r="G38" i="1" s="1"/>
  <c r="I18" i="1"/>
  <c r="E18" i="1"/>
  <c r="E38" i="1" s="1"/>
  <c r="J19" i="1"/>
  <c r="J38" i="1" l="1"/>
  <c r="J18" i="1"/>
  <c r="J11" i="1"/>
  <c r="J12" i="1"/>
  <c r="J13" i="1"/>
  <c r="J14" i="1"/>
  <c r="J15" i="1"/>
  <c r="J16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10" i="1"/>
</calcChain>
</file>

<file path=xl/sharedStrings.xml><?xml version="1.0" encoding="utf-8"?>
<sst xmlns="http://schemas.openxmlformats.org/spreadsheetml/2006/main" count="122" uniqueCount="81">
  <si>
    <t>План заходів</t>
  </si>
  <si>
    <t>Програми фінансової підтримки Комунального некомерційного підприємства</t>
  </si>
  <si>
    <t xml:space="preserve">«Гайсинська центральна районна лікарня Гайсинської міської ради» </t>
  </si>
  <si>
    <t xml:space="preserve"> на 2021 – 2025 роки</t>
  </si>
  <si>
    <t>№ з/п</t>
  </si>
  <si>
    <t>Перелік заходів програми</t>
  </si>
  <si>
    <t>Строк виконання заходу, роки</t>
  </si>
  <si>
    <t>Джерела фінансування</t>
  </si>
  <si>
    <t>Орієнтовні обсяги фінансування(вартість), тис. гривень, у тому числі:</t>
  </si>
  <si>
    <t>Очікуваний  результат</t>
  </si>
  <si>
    <t>І етап</t>
  </si>
  <si>
    <t>ІІ етап</t>
  </si>
  <si>
    <t>ІІІ етап</t>
  </si>
  <si>
    <t>IV  етап</t>
  </si>
  <si>
    <t>V етап</t>
  </si>
  <si>
    <t xml:space="preserve">Всього </t>
  </si>
  <si>
    <t>2021 р.</t>
  </si>
  <si>
    <t>2022 р.</t>
  </si>
  <si>
    <t>2023 р.</t>
  </si>
  <si>
    <t>2024 р.</t>
  </si>
  <si>
    <t>2025 р.</t>
  </si>
  <si>
    <t>1.</t>
  </si>
  <si>
    <t>Оплата праці і нарахування на заробітну плату</t>
  </si>
  <si>
    <t xml:space="preserve">2021 -2025 </t>
  </si>
  <si>
    <t>Місцеві бюджети</t>
  </si>
  <si>
    <t>Підвищення мотивації праці, утримання лікарів -інтернів, працівників  протитуберкульозного кабінету та пункту мікроскопії з діагностики туберкульозу клініко-діагностичної лабораторії, оплата середнього заробітку тимчасово відсутнім працівникам , які уклали контракт на військову службу в збройних силах України</t>
  </si>
  <si>
    <t>2.</t>
  </si>
  <si>
    <t>Медикаменти та перев’язувальні матеріали</t>
  </si>
  <si>
    <t>3.</t>
  </si>
  <si>
    <t>Оплата послуг (крім комунальних)</t>
  </si>
  <si>
    <t>4.</t>
  </si>
  <si>
    <t>Оплата комунальних послуг та енергоносіїв</t>
  </si>
  <si>
    <t>5.</t>
  </si>
  <si>
    <t>Придбання обладнання і предметів довгострокового користування</t>
  </si>
  <si>
    <t>6.</t>
  </si>
  <si>
    <t>Надання стоматологічних послуг сільському населенню</t>
  </si>
  <si>
    <t>Покращення надання медичних послуг населенню</t>
  </si>
  <si>
    <t>7.</t>
  </si>
  <si>
    <t>Зубопротезування пільгових категорій населення</t>
  </si>
  <si>
    <t>Виконання вимог діючого законодавства</t>
  </si>
  <si>
    <t>8.</t>
  </si>
  <si>
    <t>Проведення медичних оглядів працівників бюджетних установ та організацій, призовників</t>
  </si>
  <si>
    <t>Придбання продуктів харчування</t>
  </si>
  <si>
    <t>Забезпечення збалансованого харчування хворих</t>
  </si>
  <si>
    <t>Забезпечення засобами індивідуального захисту працівників для боротьби з Ковід</t>
  </si>
  <si>
    <t>Збереження здоров'я працівників</t>
  </si>
  <si>
    <t>Виплата пільгової пенсії працівникам</t>
  </si>
  <si>
    <t>Виплата матеріальної допомоги не медичним працівникам</t>
  </si>
  <si>
    <t>Підвищення мотивації праці</t>
  </si>
  <si>
    <t>Забезпечення   заходів з підготовки та перепідготовки кадрів</t>
  </si>
  <si>
    <t>Покращення кваліфікації працівників</t>
  </si>
  <si>
    <t>Здійснення цільового направлення молоді  на навчання у вищі медичні заклади, до- та післядипломне навчання студентів з укладанням контракту з метою подальшогоїхнього працевлаштування на підприємстві</t>
  </si>
  <si>
    <t>Забезпеченність кадрами</t>
  </si>
  <si>
    <t xml:space="preserve">Обов'язкове страхування медичних та не медичних працівників </t>
  </si>
  <si>
    <t>Виконання вимог чинного законодавства</t>
  </si>
  <si>
    <t>Придбання препаратів інсуліну та лікарських препаратів для хворих на цукровий та нецукровий діабет</t>
  </si>
  <si>
    <t>2021-2025</t>
  </si>
  <si>
    <t>Надання медичної допомоги хворим на ендокринологічні захворювання</t>
  </si>
  <si>
    <t>Забезпечення житлом  лікарів :</t>
  </si>
  <si>
    <t>Залучення лікарів до роботи в КНП забезпечить укладання договорів з НСЗУ</t>
  </si>
  <si>
    <t>1.компенсація лікарям (наймачам житла) вартості оренди житлових приміщень на території громади</t>
  </si>
  <si>
    <t>2. придбання службових житлових приміщень</t>
  </si>
  <si>
    <t>Підвищення рівня оснащення сучасним медичним обладнанням та виробами медичного призначення, створення умов для ефективного функціонування лікувальних закладів, придбання вакцин.</t>
  </si>
  <si>
    <t>Підвищення ефективності роботи закладу охорони здоров’я, проведення поточних ремонтів об’єктів закладу, створення сучасної системи інформаційного забезпечення, проведення бакдосліджень працівників шкіл та дитячих садочків</t>
  </si>
  <si>
    <t>Дотримання санітарних норм,підвищення ефективності роботи закладу охорони здоров’я,  умов перебування хворих в стаціонарних та амбулаторних відділеннях</t>
  </si>
  <si>
    <t>Підвищення ефективності роботи закладу охорони здоров’я, покращення матеріально-технічного оснащення</t>
  </si>
  <si>
    <t>Проведення поточного та капітального ремонту приміщень, будівництва та реконструкції. Капітальний ремонт обладнання</t>
  </si>
  <si>
    <t>Придбання предметів, матеріалів, обладнання та інвентару, у т.ч.</t>
  </si>
  <si>
    <t>Забезпечення пально-мастильними матеріалами для безперебійного електропостачання, створення належних умов  перебування пацієнтів у стаціонарі</t>
  </si>
  <si>
    <t>1.Створення резерву пально-мастильних матеріалів</t>
  </si>
  <si>
    <t>2.Придбання постільної білизни</t>
  </si>
  <si>
    <t>Місцевий бюджет</t>
  </si>
  <si>
    <t>3.Матеріали, обладнання та інвентар</t>
  </si>
  <si>
    <t>2022-  2025</t>
  </si>
  <si>
    <t>2. Реконструкцiя примiщень першого поверху КНП "Гайсинська ЦРЛ"</t>
  </si>
  <si>
    <t>1. Проведення поточного та капітального ремонту приміщень, будівництва та реконструкції. Капітальний ремонт обладнання</t>
  </si>
  <si>
    <t xml:space="preserve">Покращення умов перебування хворих, будівництво киснезабезпечення, реконструкція відділення екстреної (невідкладної) медичної допомоги, реконструкція електромережі, виготовлення  проектно-кошторисної документації, реконструкція відділення реабілітації </t>
  </si>
  <si>
    <t xml:space="preserve">2021-2025 </t>
  </si>
  <si>
    <t>Міський голова</t>
  </si>
  <si>
    <t>Анатолій ГУК</t>
  </si>
  <si>
    <t xml:space="preserve">Додаток 
до рішення 81 сесії  Гайсинської міської ради 8 скликання   від 18.04.2025 року №12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</si>
</sst>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₴_-;\-* #,##0.00\ _₴_-;_-* &quot;-&quot;??\ _₴_-;_-@_-"/>
    <numFmt numFmtId="165" formatCode="0.000"/>
  </numFmts>
  <fonts count="14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theme="8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42">
    <border>
      <left/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ck">
        <color auto="1"/>
      </right>
      <top/>
      <bottom/>
      <diagonal/>
    </border>
    <border>
      <left style="medium">
        <color indexed="64"/>
      </left>
      <right style="thick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0" fillId="2" borderId="0" applyNumberFormat="0" applyBorder="0" applyAlignment="0" applyProtection="0"/>
  </cellStyleXfs>
  <cellXfs count="1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165" fontId="6" fillId="0" borderId="6" xfId="0" applyNumberFormat="1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1"/>
    </xf>
    <xf numFmtId="165" fontId="8" fillId="0" borderId="6" xfId="0" applyNumberFormat="1" applyFont="1" applyBorder="1" applyAlignment="1">
      <alignment horizontal="left" vertical="center" wrapText="1" indent="1"/>
    </xf>
    <xf numFmtId="165" fontId="6" fillId="0" borderId="5" xfId="0" applyNumberFormat="1" applyFont="1" applyBorder="1" applyAlignment="1">
      <alignment horizontal="left" vertical="center" wrapText="1" indent="1"/>
    </xf>
    <xf numFmtId="165" fontId="6" fillId="0" borderId="0" xfId="0" applyNumberFormat="1" applyFont="1" applyBorder="1" applyAlignment="1">
      <alignment horizontal="center" vertical="center"/>
    </xf>
    <xf numFmtId="165" fontId="6" fillId="0" borderId="9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 indent="1"/>
    </xf>
    <xf numFmtId="0" fontId="6" fillId="0" borderId="12" xfId="0" applyFont="1" applyBorder="1" applyAlignment="1">
      <alignment horizontal="left" vertical="center" wrapText="1" indent="1"/>
    </xf>
    <xf numFmtId="165" fontId="6" fillId="0" borderId="11" xfId="0" applyNumberFormat="1" applyFont="1" applyBorder="1" applyAlignment="1">
      <alignment horizontal="left" vertical="center" wrapText="1" indent="1"/>
    </xf>
    <xf numFmtId="165" fontId="9" fillId="0" borderId="6" xfId="0" applyNumberFormat="1" applyFont="1" applyBorder="1" applyAlignment="1">
      <alignment horizontal="left" vertical="center" wrapText="1" indent="1"/>
    </xf>
    <xf numFmtId="165" fontId="3" fillId="0" borderId="12" xfId="0" applyNumberFormat="1" applyFont="1" applyFill="1" applyBorder="1" applyAlignment="1">
      <alignment horizontal="left" vertical="center" wrapText="1" indent="1"/>
    </xf>
    <xf numFmtId="165" fontId="3" fillId="0" borderId="0" xfId="0" applyNumberFormat="1" applyFont="1" applyFill="1" applyBorder="1" applyAlignment="1">
      <alignment horizontal="left" vertical="center" wrapText="1" indent="1"/>
    </xf>
    <xf numFmtId="165" fontId="10" fillId="2" borderId="0" xfId="2" applyNumberFormat="1" applyBorder="1" applyAlignment="1">
      <alignment horizontal="left" vertical="center" wrapText="1" indent="1"/>
    </xf>
    <xf numFmtId="165" fontId="10" fillId="2" borderId="12" xfId="2" applyNumberFormat="1" applyBorder="1" applyAlignment="1">
      <alignment horizontal="left" vertical="center" wrapText="1" indent="1"/>
    </xf>
    <xf numFmtId="0" fontId="10" fillId="2" borderId="0" xfId="2"/>
    <xf numFmtId="165" fontId="6" fillId="0" borderId="12" xfId="0" applyNumberFormat="1" applyFont="1" applyBorder="1" applyAlignment="1">
      <alignment horizontal="left" vertical="center" wrapText="1" indent="1"/>
    </xf>
    <xf numFmtId="165" fontId="9" fillId="0" borderId="11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left" vertical="center" wrapText="1" indent="1"/>
    </xf>
    <xf numFmtId="165" fontId="9" fillId="0" borderId="8" xfId="0" applyNumberFormat="1" applyFont="1" applyBorder="1" applyAlignment="1">
      <alignment horizontal="center" vertical="center"/>
    </xf>
    <xf numFmtId="165" fontId="9" fillId="0" borderId="15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11" fillId="0" borderId="13" xfId="0" applyNumberFormat="1" applyFont="1" applyBorder="1" applyAlignment="1">
      <alignment horizontal="left" vertical="center" wrapText="1" indent="1"/>
    </xf>
    <xf numFmtId="165" fontId="8" fillId="0" borderId="5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left" vertical="center" wrapText="1" indent="1"/>
    </xf>
    <xf numFmtId="165" fontId="8" fillId="0" borderId="4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165" fontId="6" fillId="0" borderId="4" xfId="0" applyNumberFormat="1" applyFont="1" applyBorder="1" applyAlignment="1">
      <alignment horizontal="left" vertical="center" wrapText="1" indent="1"/>
    </xf>
    <xf numFmtId="165" fontId="6" fillId="0" borderId="8" xfId="0" applyNumberFormat="1" applyFont="1" applyBorder="1" applyAlignment="1">
      <alignment horizontal="left" indent="1"/>
    </xf>
    <xf numFmtId="165" fontId="6" fillId="0" borderId="4" xfId="0" applyNumberFormat="1" applyFont="1" applyBorder="1" applyAlignment="1">
      <alignment horizontal="center" vertical="center"/>
    </xf>
    <xf numFmtId="165" fontId="6" fillId="0" borderId="14" xfId="0" applyNumberFormat="1" applyFont="1" applyBorder="1" applyAlignment="1">
      <alignment horizontal="left" indent="1"/>
    </xf>
    <xf numFmtId="165" fontId="6" fillId="0" borderId="8" xfId="0" applyNumberFormat="1" applyFont="1" applyBorder="1" applyAlignment="1">
      <alignment horizontal="left" vertical="center" wrapText="1" indent="1"/>
    </xf>
    <xf numFmtId="165" fontId="6" fillId="0" borderId="21" xfId="0" applyNumberFormat="1" applyFont="1" applyBorder="1" applyAlignment="1">
      <alignment horizontal="left" indent="1"/>
    </xf>
    <xf numFmtId="165" fontId="6" fillId="0" borderId="22" xfId="0" applyNumberFormat="1" applyFont="1" applyBorder="1" applyAlignment="1">
      <alignment horizontal="left" indent="1"/>
    </xf>
    <xf numFmtId="165" fontId="9" fillId="0" borderId="6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 indent="1"/>
    </xf>
    <xf numFmtId="0" fontId="6" fillId="0" borderId="26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165" fontId="8" fillId="0" borderId="11" xfId="0" applyNumberFormat="1" applyFont="1" applyBorder="1" applyAlignment="1">
      <alignment horizontal="left" vertical="center" wrapText="1" indent="1"/>
    </xf>
    <xf numFmtId="0" fontId="7" fillId="0" borderId="27" xfId="0" applyFont="1" applyBorder="1" applyAlignment="1">
      <alignment horizontal="left" vertical="center" wrapText="1" indent="1"/>
    </xf>
    <xf numFmtId="165" fontId="6" fillId="0" borderId="7" xfId="0" applyNumberFormat="1" applyFont="1" applyBorder="1" applyAlignment="1">
      <alignment horizontal="left" vertical="center" wrapText="1" indent="1"/>
    </xf>
    <xf numFmtId="165" fontId="9" fillId="0" borderId="27" xfId="0" applyNumberFormat="1" applyFont="1" applyBorder="1" applyAlignment="1">
      <alignment horizontal="left" vertical="center" wrapText="1" indent="1"/>
    </xf>
    <xf numFmtId="165" fontId="6" fillId="0" borderId="28" xfId="0" applyNumberFormat="1" applyFont="1" applyBorder="1" applyAlignment="1">
      <alignment horizontal="left" vertical="center" wrapText="1" indent="1"/>
    </xf>
    <xf numFmtId="0" fontId="7" fillId="0" borderId="32" xfId="0" applyFont="1" applyBorder="1" applyAlignment="1">
      <alignment horizontal="left" vertical="center" wrapText="1" indent="1"/>
    </xf>
    <xf numFmtId="0" fontId="12" fillId="0" borderId="0" xfId="0" applyFont="1"/>
    <xf numFmtId="0" fontId="0" fillId="0" borderId="0" xfId="0" applyFont="1"/>
    <xf numFmtId="0" fontId="13" fillId="0" borderId="0" xfId="0" applyFont="1"/>
    <xf numFmtId="0" fontId="9" fillId="0" borderId="0" xfId="0" applyFont="1"/>
    <xf numFmtId="0" fontId="5" fillId="0" borderId="33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165" fontId="6" fillId="0" borderId="34" xfId="0" applyNumberFormat="1" applyFont="1" applyBorder="1" applyAlignment="1">
      <alignment horizontal="left" vertical="center" wrapText="1" indent="1"/>
    </xf>
    <xf numFmtId="165" fontId="8" fillId="0" borderId="34" xfId="0" applyNumberFormat="1" applyFont="1" applyBorder="1" applyAlignment="1">
      <alignment horizontal="left" vertical="center" wrapText="1" indent="1"/>
    </xf>
    <xf numFmtId="0" fontId="3" fillId="0" borderId="34" xfId="0" applyFont="1" applyBorder="1" applyAlignment="1">
      <alignment horizontal="left" vertical="center" wrapText="1" indent="1"/>
    </xf>
    <xf numFmtId="165" fontId="3" fillId="0" borderId="34" xfId="0" applyNumberFormat="1" applyFont="1" applyBorder="1" applyAlignment="1">
      <alignment horizontal="center" vertical="center" wrapText="1"/>
    </xf>
    <xf numFmtId="165" fontId="9" fillId="0" borderId="34" xfId="0" applyNumberFormat="1" applyFont="1" applyBorder="1" applyAlignment="1">
      <alignment horizontal="center" vertical="center" wrapText="1"/>
    </xf>
    <xf numFmtId="165" fontId="6" fillId="0" borderId="34" xfId="0" applyNumberFormat="1" applyFont="1" applyBorder="1" applyAlignment="1">
      <alignment horizontal="center" vertical="center" wrapText="1"/>
    </xf>
    <xf numFmtId="165" fontId="9" fillId="0" borderId="34" xfId="1" applyNumberFormat="1" applyFont="1" applyBorder="1" applyAlignment="1">
      <alignment horizontal="center" vertical="center" wrapText="1"/>
    </xf>
    <xf numFmtId="165" fontId="6" fillId="0" borderId="34" xfId="1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 indent="1"/>
    </xf>
    <xf numFmtId="0" fontId="5" fillId="0" borderId="35" xfId="0" applyFont="1" applyBorder="1" applyAlignment="1">
      <alignment horizontal="left" vertical="center" indent="1"/>
    </xf>
    <xf numFmtId="0" fontId="6" fillId="0" borderId="33" xfId="0" applyFont="1" applyBorder="1"/>
    <xf numFmtId="0" fontId="6" fillId="0" borderId="36" xfId="0" applyFont="1" applyBorder="1" applyAlignment="1">
      <alignment horizontal="left" vertical="center" wrapText="1" indent="1"/>
    </xf>
    <xf numFmtId="0" fontId="7" fillId="0" borderId="40" xfId="0" applyFont="1" applyBorder="1" applyAlignment="1">
      <alignment horizontal="left" vertical="center" wrapText="1" indent="1"/>
    </xf>
    <xf numFmtId="0" fontId="7" fillId="0" borderId="41" xfId="0" applyFont="1" applyBorder="1" applyAlignment="1">
      <alignment horizontal="left" vertical="center" wrapText="1" indent="1"/>
    </xf>
    <xf numFmtId="0" fontId="7" fillId="0" borderId="40" xfId="0" applyFont="1" applyBorder="1" applyAlignment="1">
      <alignment horizontal="left" vertical="top" wrapText="1" indent="1"/>
    </xf>
    <xf numFmtId="0" fontId="7" fillId="0" borderId="36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wrapText="1" indent="1"/>
    </xf>
    <xf numFmtId="0" fontId="6" fillId="0" borderId="1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wrapText="1"/>
    </xf>
    <xf numFmtId="0" fontId="2" fillId="0" borderId="4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1"/>
    </xf>
    <xf numFmtId="0" fontId="2" fillId="0" borderId="33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top"/>
    </xf>
    <xf numFmtId="0" fontId="8" fillId="0" borderId="33" xfId="0" applyFont="1" applyBorder="1" applyAlignment="1">
      <alignment horizontal="center" vertical="top"/>
    </xf>
    <xf numFmtId="0" fontId="8" fillId="0" borderId="36" xfId="0" applyFont="1" applyBorder="1" applyAlignment="1">
      <alignment horizontal="center" vertical="top"/>
    </xf>
    <xf numFmtId="0" fontId="13" fillId="0" borderId="0" xfId="0" applyFont="1" applyAlignment="1">
      <alignment horizontal="left"/>
    </xf>
    <xf numFmtId="0" fontId="6" fillId="0" borderId="3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</cellXfs>
  <cellStyles count="3">
    <cellStyle name="Звичайний" xfId="0" builtinId="0"/>
    <cellStyle name="Поганий" xfId="2" builtinId="27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Normal="100" zoomScaleSheetLayoutView="100" workbookViewId="0">
      <selection activeCell="K7" sqref="K7:K9"/>
    </sheetView>
  </sheetViews>
  <sheetFormatPr defaultColWidth="9" defaultRowHeight="15"/>
  <cols>
    <col min="1" max="1" width="6.5703125" customWidth="1"/>
    <col min="2" max="2" width="27.85546875" customWidth="1"/>
    <col min="3" max="3" width="9" customWidth="1"/>
    <col min="4" max="6" width="13.42578125" customWidth="1"/>
    <col min="7" max="7" width="13" customWidth="1"/>
    <col min="8" max="8" width="13.5703125" customWidth="1"/>
    <col min="9" max="9" width="12.5703125" customWidth="1"/>
    <col min="10" max="10" width="14" customWidth="1"/>
    <col min="11" max="11" width="64.28515625" customWidth="1"/>
    <col min="12" max="12" width="12.7109375" hidden="1" customWidth="1"/>
  </cols>
  <sheetData>
    <row r="1" spans="1:12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91" t="s">
        <v>80</v>
      </c>
    </row>
    <row r="2" spans="1:12" ht="31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92"/>
    </row>
    <row r="3" spans="1:12" ht="15.75">
      <c r="A3" s="1"/>
      <c r="B3" s="1"/>
      <c r="C3" s="1"/>
      <c r="D3" s="2" t="s">
        <v>0</v>
      </c>
      <c r="E3" s="1"/>
      <c r="F3" s="1"/>
      <c r="G3" s="1"/>
      <c r="H3" s="1"/>
      <c r="I3" s="1"/>
      <c r="J3" s="1"/>
      <c r="K3" s="1"/>
    </row>
    <row r="4" spans="1:12" ht="15.75">
      <c r="A4" s="1"/>
      <c r="B4" s="1"/>
      <c r="C4" s="1"/>
      <c r="D4" s="2" t="s">
        <v>1</v>
      </c>
      <c r="E4" s="1"/>
      <c r="F4" s="1"/>
      <c r="G4" s="1"/>
      <c r="H4" s="1"/>
      <c r="I4" s="1"/>
      <c r="J4" s="1"/>
      <c r="K4" s="1"/>
    </row>
    <row r="5" spans="1:12" ht="15.75">
      <c r="A5" s="1"/>
      <c r="B5" s="1"/>
      <c r="C5" s="1"/>
      <c r="D5" s="2" t="s">
        <v>2</v>
      </c>
      <c r="E5" s="1"/>
      <c r="F5" s="1"/>
      <c r="G5" s="1"/>
      <c r="H5" s="1"/>
      <c r="I5" s="1"/>
      <c r="J5" s="1"/>
      <c r="K5" s="1"/>
    </row>
    <row r="6" spans="1:12" ht="16.5" thickBot="1">
      <c r="A6" s="1"/>
      <c r="B6" s="1"/>
      <c r="C6" s="1"/>
      <c r="D6" s="3" t="s">
        <v>3</v>
      </c>
      <c r="E6" s="1"/>
      <c r="F6" s="1"/>
      <c r="G6" s="1"/>
      <c r="H6" s="1"/>
      <c r="I6" s="1"/>
      <c r="J6" s="1"/>
      <c r="K6" s="1"/>
    </row>
    <row r="7" spans="1:12" ht="61.5" customHeight="1" thickBot="1">
      <c r="A7" s="116" t="s">
        <v>4</v>
      </c>
      <c r="B7" s="119" t="s">
        <v>5</v>
      </c>
      <c r="C7" s="122" t="s">
        <v>6</v>
      </c>
      <c r="D7" s="122" t="s">
        <v>7</v>
      </c>
      <c r="E7" s="99" t="s">
        <v>8</v>
      </c>
      <c r="F7" s="100"/>
      <c r="G7" s="100"/>
      <c r="H7" s="100"/>
      <c r="I7" s="100"/>
      <c r="J7" s="101"/>
      <c r="K7" s="93" t="s">
        <v>9</v>
      </c>
    </row>
    <row r="8" spans="1:12" ht="16.5" thickTop="1" thickBot="1">
      <c r="A8" s="117"/>
      <c r="B8" s="120"/>
      <c r="C8" s="123"/>
      <c r="D8" s="123"/>
      <c r="E8" s="5" t="s">
        <v>10</v>
      </c>
      <c r="F8" s="5" t="s">
        <v>11</v>
      </c>
      <c r="G8" s="5" t="s">
        <v>12</v>
      </c>
      <c r="H8" s="4" t="s">
        <v>13</v>
      </c>
      <c r="I8" s="4" t="s">
        <v>14</v>
      </c>
      <c r="J8" s="102" t="s">
        <v>15</v>
      </c>
      <c r="K8" s="94"/>
    </row>
    <row r="9" spans="1:12" ht="16.5" thickTop="1" thickBot="1">
      <c r="A9" s="118"/>
      <c r="B9" s="121"/>
      <c r="C9" s="124"/>
      <c r="D9" s="124"/>
      <c r="E9" s="46" t="s">
        <v>16</v>
      </c>
      <c r="F9" s="46" t="s">
        <v>17</v>
      </c>
      <c r="G9" s="46" t="s">
        <v>18</v>
      </c>
      <c r="H9" s="47" t="s">
        <v>19</v>
      </c>
      <c r="I9" s="47" t="s">
        <v>20</v>
      </c>
      <c r="J9" s="103"/>
      <c r="K9" s="95"/>
    </row>
    <row r="10" spans="1:12" ht="10.5" hidden="1" customHeight="1" thickBot="1">
      <c r="A10" s="70" t="s">
        <v>21</v>
      </c>
      <c r="B10" s="36" t="s">
        <v>22</v>
      </c>
      <c r="C10" s="7" t="s">
        <v>23</v>
      </c>
      <c r="D10" s="8" t="s">
        <v>71</v>
      </c>
      <c r="E10" s="9">
        <v>3823.5</v>
      </c>
      <c r="F10" s="9">
        <v>4205.8999999999996</v>
      </c>
      <c r="G10" s="9">
        <v>5146.6000000000004</v>
      </c>
      <c r="H10" s="9">
        <v>5089.1000000000004</v>
      </c>
      <c r="I10" s="9">
        <v>5598</v>
      </c>
      <c r="J10" s="11">
        <f>SUM(E10:I10)</f>
        <v>23863.1</v>
      </c>
      <c r="K10" s="48" t="s">
        <v>25</v>
      </c>
      <c r="L10" s="21">
        <v>3517.9589999999998</v>
      </c>
    </row>
    <row r="11" spans="1:12" ht="63.75" hidden="1" thickBot="1">
      <c r="A11" s="70" t="s">
        <v>26</v>
      </c>
      <c r="B11" s="36" t="s">
        <v>27</v>
      </c>
      <c r="C11" s="7" t="s">
        <v>23</v>
      </c>
      <c r="D11" s="8" t="s">
        <v>71</v>
      </c>
      <c r="E11" s="9">
        <v>1000</v>
      </c>
      <c r="F11" s="9">
        <v>1100</v>
      </c>
      <c r="G11" s="9">
        <v>6565.7</v>
      </c>
      <c r="H11" s="9">
        <v>1331</v>
      </c>
      <c r="I11" s="9">
        <v>1464.1</v>
      </c>
      <c r="J11" s="34">
        <f t="shared" ref="J11:J37" si="0">SUM(E11:I11)</f>
        <v>11460.800000000001</v>
      </c>
      <c r="K11" s="36" t="s">
        <v>62</v>
      </c>
      <c r="L11" s="21">
        <v>1031.1500000000001</v>
      </c>
    </row>
    <row r="12" spans="1:12" ht="63.75" hidden="1" thickBot="1">
      <c r="A12" s="70" t="s">
        <v>28</v>
      </c>
      <c r="B12" s="36" t="s">
        <v>29</v>
      </c>
      <c r="C12" s="7" t="s">
        <v>23</v>
      </c>
      <c r="D12" s="6" t="s">
        <v>71</v>
      </c>
      <c r="E12" s="9">
        <v>540.20000000000005</v>
      </c>
      <c r="F12" s="9">
        <v>594.20000000000005</v>
      </c>
      <c r="G12" s="9">
        <v>1413.6</v>
      </c>
      <c r="H12" s="9">
        <v>719</v>
      </c>
      <c r="I12" s="9">
        <v>790.9</v>
      </c>
      <c r="J12" s="34">
        <f t="shared" si="0"/>
        <v>4057.9</v>
      </c>
      <c r="K12" s="36" t="s">
        <v>63</v>
      </c>
      <c r="L12" s="21">
        <v>0</v>
      </c>
    </row>
    <row r="13" spans="1:12" ht="48" hidden="1" thickBot="1">
      <c r="A13" s="70" t="s">
        <v>30</v>
      </c>
      <c r="B13" s="36" t="s">
        <v>31</v>
      </c>
      <c r="C13" s="7" t="s">
        <v>23</v>
      </c>
      <c r="D13" s="6" t="s">
        <v>71</v>
      </c>
      <c r="E13" s="9">
        <v>6498.1480000000001</v>
      </c>
      <c r="F13" s="9">
        <v>12800</v>
      </c>
      <c r="G13" s="12">
        <v>9202.2999999999993</v>
      </c>
      <c r="H13" s="9">
        <v>11909.5</v>
      </c>
      <c r="I13" s="9">
        <v>8599.7999999999993</v>
      </c>
      <c r="J13" s="34">
        <f t="shared" si="0"/>
        <v>49009.748000000007</v>
      </c>
      <c r="K13" s="36" t="s">
        <v>64</v>
      </c>
      <c r="L13" s="22">
        <v>12586.913</v>
      </c>
    </row>
    <row r="14" spans="1:12" ht="69" hidden="1" customHeight="1" thickBot="1">
      <c r="A14" s="70" t="s">
        <v>32</v>
      </c>
      <c r="B14" s="36" t="s">
        <v>33</v>
      </c>
      <c r="C14" s="7" t="s">
        <v>23</v>
      </c>
      <c r="D14" s="8" t="s">
        <v>71</v>
      </c>
      <c r="E14" s="9">
        <v>2727.538</v>
      </c>
      <c r="F14" s="20">
        <v>14459.106</v>
      </c>
      <c r="G14" s="20">
        <v>24566.6</v>
      </c>
      <c r="H14" s="9">
        <v>2662</v>
      </c>
      <c r="I14" s="9">
        <v>2928.2</v>
      </c>
      <c r="J14" s="34">
        <f t="shared" si="0"/>
        <v>47343.443999999996</v>
      </c>
      <c r="K14" s="36" t="s">
        <v>65</v>
      </c>
      <c r="L14" s="23">
        <v>11414.781999999999</v>
      </c>
    </row>
    <row r="15" spans="1:12" ht="54" hidden="1" customHeight="1" thickBot="1">
      <c r="A15" s="70" t="s">
        <v>34</v>
      </c>
      <c r="B15" s="36" t="s">
        <v>35</v>
      </c>
      <c r="C15" s="7" t="s">
        <v>23</v>
      </c>
      <c r="D15" s="8" t="s">
        <v>71</v>
      </c>
      <c r="E15" s="9">
        <v>296.60000000000002</v>
      </c>
      <c r="F15" s="9">
        <v>326.3</v>
      </c>
      <c r="G15" s="12">
        <v>572.70399999999995</v>
      </c>
      <c r="H15" s="9">
        <v>513.6</v>
      </c>
      <c r="I15" s="9">
        <v>434.3</v>
      </c>
      <c r="J15" s="34">
        <f t="shared" si="0"/>
        <v>2143.5040000000004</v>
      </c>
      <c r="K15" s="36" t="s">
        <v>36</v>
      </c>
      <c r="L15" s="22">
        <v>526.74</v>
      </c>
    </row>
    <row r="16" spans="1:12" ht="54" hidden="1" customHeight="1" thickBot="1">
      <c r="A16" s="60" t="s">
        <v>37</v>
      </c>
      <c r="B16" s="49" t="s">
        <v>38</v>
      </c>
      <c r="C16" s="18" t="s">
        <v>23</v>
      </c>
      <c r="D16" s="17" t="s">
        <v>24</v>
      </c>
      <c r="E16" s="26">
        <v>250</v>
      </c>
      <c r="F16" s="26">
        <v>275</v>
      </c>
      <c r="G16" s="19">
        <v>302.5</v>
      </c>
      <c r="H16" s="26">
        <v>332.8</v>
      </c>
      <c r="I16" s="26">
        <v>366</v>
      </c>
      <c r="J16" s="50">
        <f t="shared" si="0"/>
        <v>1526.3</v>
      </c>
      <c r="K16" s="49" t="s">
        <v>39</v>
      </c>
      <c r="L16" s="22">
        <v>302.5</v>
      </c>
    </row>
    <row r="17" spans="1:12" ht="54" customHeight="1" thickBot="1">
      <c r="A17" s="87" t="s">
        <v>32</v>
      </c>
      <c r="B17" s="74" t="s">
        <v>33</v>
      </c>
      <c r="C17" s="64" t="s">
        <v>77</v>
      </c>
      <c r="D17" s="61" t="s">
        <v>71</v>
      </c>
      <c r="E17" s="65">
        <v>2727.538</v>
      </c>
      <c r="F17" s="66">
        <v>14459.106</v>
      </c>
      <c r="G17" s="66">
        <v>24566.6</v>
      </c>
      <c r="H17" s="65">
        <v>3305.4009999999998</v>
      </c>
      <c r="I17" s="65">
        <v>3745.3389999999999</v>
      </c>
      <c r="J17" s="63">
        <f>SUM(E17:I17)</f>
        <v>48803.983999999997</v>
      </c>
      <c r="K17" s="75" t="s">
        <v>65</v>
      </c>
      <c r="L17" s="22"/>
    </row>
    <row r="18" spans="1:12" ht="96" customHeight="1">
      <c r="A18" s="126" t="s">
        <v>40</v>
      </c>
      <c r="B18" s="74" t="s">
        <v>66</v>
      </c>
      <c r="C18" s="129" t="s">
        <v>23</v>
      </c>
      <c r="D18" s="130" t="s">
        <v>71</v>
      </c>
      <c r="E18" s="63">
        <f>E19+E20</f>
        <v>2330.1610000000001</v>
      </c>
      <c r="F18" s="63">
        <f t="shared" ref="F18:I18" si="1">F19+F20</f>
        <v>10403.576999999999</v>
      </c>
      <c r="G18" s="63">
        <f t="shared" si="1"/>
        <v>12064.346</v>
      </c>
      <c r="H18" s="63">
        <v>29737.464</v>
      </c>
      <c r="I18" s="63">
        <f t="shared" si="1"/>
        <v>4583.2380000000003</v>
      </c>
      <c r="J18" s="63">
        <f t="shared" si="0"/>
        <v>59118.785999999993</v>
      </c>
      <c r="K18" s="104" t="s">
        <v>76</v>
      </c>
      <c r="L18" s="22"/>
    </row>
    <row r="19" spans="1:12" ht="93" customHeight="1">
      <c r="A19" s="127"/>
      <c r="B19" s="74" t="s">
        <v>75</v>
      </c>
      <c r="C19" s="129"/>
      <c r="D19" s="130"/>
      <c r="E19" s="62">
        <v>2330.1610000000001</v>
      </c>
      <c r="F19" s="62">
        <v>9700</v>
      </c>
      <c r="G19" s="62">
        <v>11291.4</v>
      </c>
      <c r="H19" s="62">
        <v>29737.464</v>
      </c>
      <c r="I19" s="62">
        <v>4583.2380000000003</v>
      </c>
      <c r="J19" s="63">
        <f t="shared" si="0"/>
        <v>57642.262999999999</v>
      </c>
      <c r="K19" s="104"/>
      <c r="L19" s="22"/>
    </row>
    <row r="20" spans="1:12" ht="66.75" customHeight="1" thickBot="1">
      <c r="A20" s="128"/>
      <c r="B20" s="76" t="s">
        <v>74</v>
      </c>
      <c r="C20" s="129"/>
      <c r="D20" s="130"/>
      <c r="E20" s="67">
        <v>0</v>
      </c>
      <c r="F20" s="68">
        <v>703.577</v>
      </c>
      <c r="G20" s="62">
        <v>772.94600000000003</v>
      </c>
      <c r="H20" s="69">
        <v>0</v>
      </c>
      <c r="I20" s="67">
        <v>0</v>
      </c>
      <c r="J20" s="63">
        <f t="shared" si="0"/>
        <v>1476.5230000000001</v>
      </c>
      <c r="K20" s="105"/>
      <c r="L20" s="23">
        <v>9626.2240000000002</v>
      </c>
    </row>
    <row r="21" spans="1:12" ht="63.75" hidden="1" thickBot="1">
      <c r="A21" s="70">
        <v>9</v>
      </c>
      <c r="B21" s="77" t="s">
        <v>41</v>
      </c>
      <c r="C21" s="10" t="s">
        <v>23</v>
      </c>
      <c r="D21" s="51" t="s">
        <v>71</v>
      </c>
      <c r="E21" s="52">
        <v>974.4</v>
      </c>
      <c r="F21" s="53">
        <v>10513.14</v>
      </c>
      <c r="G21" s="52">
        <v>2400</v>
      </c>
      <c r="H21" s="54">
        <v>223.1</v>
      </c>
      <c r="I21" s="52">
        <v>135.4</v>
      </c>
      <c r="J21" s="11">
        <f t="shared" si="0"/>
        <v>14246.039999999999</v>
      </c>
      <c r="K21" s="55" t="s">
        <v>39</v>
      </c>
      <c r="L21" s="23">
        <v>2400</v>
      </c>
    </row>
    <row r="22" spans="1:12" ht="32.25" hidden="1" thickBot="1">
      <c r="A22" s="70">
        <v>10</v>
      </c>
      <c r="B22" s="36" t="s">
        <v>42</v>
      </c>
      <c r="C22" s="7" t="s">
        <v>23</v>
      </c>
      <c r="D22" s="8" t="s">
        <v>71</v>
      </c>
      <c r="E22" s="9">
        <v>0</v>
      </c>
      <c r="F22" s="9">
        <v>144.30000000000001</v>
      </c>
      <c r="G22" s="9">
        <v>400</v>
      </c>
      <c r="H22" s="9">
        <v>412.8</v>
      </c>
      <c r="I22" s="9">
        <v>0</v>
      </c>
      <c r="J22" s="34">
        <f t="shared" si="0"/>
        <v>957.09999999999991</v>
      </c>
      <c r="K22" s="36" t="s">
        <v>43</v>
      </c>
    </row>
    <row r="23" spans="1:12" ht="63.75" hidden="1" thickBot="1">
      <c r="A23" s="70">
        <v>11</v>
      </c>
      <c r="B23" s="36" t="s">
        <v>44</v>
      </c>
      <c r="C23" s="7" t="s">
        <v>23</v>
      </c>
      <c r="D23" s="8" t="s">
        <v>71</v>
      </c>
      <c r="E23" s="9">
        <v>0</v>
      </c>
      <c r="F23" s="9">
        <v>592.5</v>
      </c>
      <c r="G23" s="12">
        <v>0</v>
      </c>
      <c r="H23" s="9">
        <v>103.477</v>
      </c>
      <c r="I23" s="9">
        <v>0</v>
      </c>
      <c r="J23" s="34">
        <f t="shared" si="0"/>
        <v>695.97699999999998</v>
      </c>
      <c r="K23" s="36" t="s">
        <v>45</v>
      </c>
    </row>
    <row r="24" spans="1:12" ht="32.25" hidden="1" thickBot="1">
      <c r="A24" s="70">
        <v>12</v>
      </c>
      <c r="B24" s="36" t="s">
        <v>46</v>
      </c>
      <c r="C24" s="7" t="s">
        <v>23</v>
      </c>
      <c r="D24" s="8" t="s">
        <v>71</v>
      </c>
      <c r="E24" s="9">
        <v>241.15700000000001</v>
      </c>
      <c r="F24" s="9">
        <v>236.7</v>
      </c>
      <c r="G24" s="12">
        <v>257.08800000000002</v>
      </c>
      <c r="H24" s="9">
        <v>246.2</v>
      </c>
      <c r="I24" s="9">
        <v>248.3</v>
      </c>
      <c r="J24" s="34">
        <f t="shared" si="0"/>
        <v>1229.4449999999999</v>
      </c>
      <c r="K24" s="36" t="s">
        <v>39</v>
      </c>
      <c r="L24" s="21">
        <v>257.08800000000002</v>
      </c>
    </row>
    <row r="25" spans="1:12" ht="48" hidden="1" thickBot="1">
      <c r="A25" s="70">
        <v>13</v>
      </c>
      <c r="B25" s="36" t="s">
        <v>47</v>
      </c>
      <c r="C25" s="7" t="s">
        <v>23</v>
      </c>
      <c r="D25" s="8" t="s">
        <v>71</v>
      </c>
      <c r="E25" s="9">
        <v>527.4</v>
      </c>
      <c r="F25" s="9">
        <v>580.1</v>
      </c>
      <c r="G25" s="12">
        <v>1107.441</v>
      </c>
      <c r="H25" s="9">
        <v>967.4</v>
      </c>
      <c r="I25" s="9">
        <v>772.2</v>
      </c>
      <c r="J25" s="34">
        <f t="shared" si="0"/>
        <v>3954.5410000000002</v>
      </c>
      <c r="K25" s="36" t="s">
        <v>48</v>
      </c>
      <c r="L25" s="24">
        <v>1108.441</v>
      </c>
    </row>
    <row r="26" spans="1:12" ht="24.75" hidden="1" customHeight="1" thickBot="1">
      <c r="A26" s="70">
        <v>14</v>
      </c>
      <c r="B26" s="36" t="s">
        <v>49</v>
      </c>
      <c r="C26" s="7" t="s">
        <v>23</v>
      </c>
      <c r="D26" s="8" t="s">
        <v>71</v>
      </c>
      <c r="E26" s="9">
        <v>260</v>
      </c>
      <c r="F26" s="9">
        <v>286</v>
      </c>
      <c r="G26" s="12">
        <v>314.60000000000002</v>
      </c>
      <c r="H26" s="9">
        <v>346.1</v>
      </c>
      <c r="I26" s="9">
        <v>380.7</v>
      </c>
      <c r="J26" s="34">
        <f t="shared" si="0"/>
        <v>1587.4</v>
      </c>
      <c r="K26" s="36" t="s">
        <v>50</v>
      </c>
    </row>
    <row r="27" spans="1:12" ht="158.25" hidden="1" thickBot="1">
      <c r="A27" s="70">
        <v>15</v>
      </c>
      <c r="B27" s="36" t="s">
        <v>51</v>
      </c>
      <c r="C27" s="7" t="s">
        <v>23</v>
      </c>
      <c r="D27" s="8" t="s">
        <v>71</v>
      </c>
      <c r="E27" s="9">
        <v>48.9</v>
      </c>
      <c r="F27" s="9">
        <v>53.8</v>
      </c>
      <c r="G27" s="12">
        <v>0</v>
      </c>
      <c r="H27" s="9">
        <v>0</v>
      </c>
      <c r="I27" s="9">
        <v>71.599999999999994</v>
      </c>
      <c r="J27" s="34">
        <f t="shared" si="0"/>
        <v>174.29999999999998</v>
      </c>
      <c r="K27" s="36" t="s">
        <v>52</v>
      </c>
    </row>
    <row r="28" spans="1:12" ht="48" hidden="1" thickBot="1">
      <c r="A28" s="70">
        <v>16</v>
      </c>
      <c r="B28" s="36" t="s">
        <v>53</v>
      </c>
      <c r="C28" s="7" t="s">
        <v>23</v>
      </c>
      <c r="D28" s="8" t="s">
        <v>71</v>
      </c>
      <c r="E28" s="9">
        <v>245.6</v>
      </c>
      <c r="F28" s="9">
        <v>270.2</v>
      </c>
      <c r="G28" s="12">
        <v>50.6</v>
      </c>
      <c r="H28" s="9">
        <v>326.89999999999998</v>
      </c>
      <c r="I28" s="9">
        <v>359.6</v>
      </c>
      <c r="J28" s="34">
        <f t="shared" si="0"/>
        <v>1252.9000000000001</v>
      </c>
      <c r="K28" s="36" t="s">
        <v>54</v>
      </c>
      <c r="L28" s="21">
        <v>270.20400000000001</v>
      </c>
    </row>
    <row r="29" spans="1:12" ht="79.5" hidden="1" thickBot="1">
      <c r="A29" s="70">
        <v>17</v>
      </c>
      <c r="B29" s="36" t="s">
        <v>55</v>
      </c>
      <c r="C29" s="7" t="s">
        <v>56</v>
      </c>
      <c r="D29" s="8" t="s">
        <v>71</v>
      </c>
      <c r="E29" s="26">
        <v>508.4</v>
      </c>
      <c r="F29" s="26">
        <v>559.20000000000005</v>
      </c>
      <c r="G29" s="19">
        <v>0</v>
      </c>
      <c r="H29" s="26">
        <v>20</v>
      </c>
      <c r="I29" s="26">
        <v>744.3</v>
      </c>
      <c r="J29" s="34">
        <f t="shared" si="0"/>
        <v>1831.8999999999999</v>
      </c>
      <c r="K29" s="36" t="s">
        <v>57</v>
      </c>
    </row>
    <row r="30" spans="1:12" ht="30" hidden="1" customHeight="1" thickBot="1">
      <c r="A30" s="71">
        <v>18</v>
      </c>
      <c r="B30" s="78" t="s">
        <v>58</v>
      </c>
      <c r="C30" s="93" t="s">
        <v>23</v>
      </c>
      <c r="D30" s="125" t="s">
        <v>71</v>
      </c>
      <c r="E30" s="39"/>
      <c r="F30" s="41"/>
      <c r="G30" s="42"/>
      <c r="H30" s="43"/>
      <c r="I30" s="44"/>
      <c r="J30" s="34">
        <f t="shared" si="0"/>
        <v>0</v>
      </c>
      <c r="K30" s="96" t="s">
        <v>59</v>
      </c>
    </row>
    <row r="31" spans="1:12" ht="63.75" hidden="1" customHeight="1" thickBot="1">
      <c r="A31" s="72"/>
      <c r="B31" s="79" t="s">
        <v>60</v>
      </c>
      <c r="C31" s="94"/>
      <c r="D31" s="94"/>
      <c r="E31" s="40">
        <v>80</v>
      </c>
      <c r="F31" s="40">
        <v>0</v>
      </c>
      <c r="G31" s="38">
        <v>0</v>
      </c>
      <c r="H31" s="40">
        <v>0</v>
      </c>
      <c r="I31" s="40">
        <v>0</v>
      </c>
      <c r="J31" s="34">
        <f t="shared" si="0"/>
        <v>80</v>
      </c>
      <c r="K31" s="97"/>
    </row>
    <row r="32" spans="1:12" ht="30.75" hidden="1" thickBot="1">
      <c r="A32" s="72"/>
      <c r="B32" s="80" t="s">
        <v>61</v>
      </c>
      <c r="C32" s="95"/>
      <c r="D32" s="95"/>
      <c r="E32" s="13">
        <v>0</v>
      </c>
      <c r="F32" s="14">
        <v>1620</v>
      </c>
      <c r="G32" s="9">
        <v>0</v>
      </c>
      <c r="H32" s="14">
        <v>0</v>
      </c>
      <c r="I32" s="13">
        <v>0</v>
      </c>
      <c r="J32" s="34">
        <f t="shared" si="0"/>
        <v>1620</v>
      </c>
      <c r="K32" s="98"/>
    </row>
    <row r="33" spans="1:12" ht="45.75" hidden="1" thickBot="1">
      <c r="A33" s="112">
        <v>18</v>
      </c>
      <c r="B33" s="81" t="s">
        <v>67</v>
      </c>
      <c r="C33" s="106" t="s">
        <v>73</v>
      </c>
      <c r="D33" s="109" t="s">
        <v>71</v>
      </c>
      <c r="E33" s="33"/>
      <c r="F33" s="33">
        <v>500</v>
      </c>
      <c r="G33" s="34">
        <v>834.1</v>
      </c>
      <c r="H33" s="34">
        <v>300</v>
      </c>
      <c r="I33" s="35"/>
      <c r="J33" s="34">
        <f t="shared" si="0"/>
        <v>1634.1</v>
      </c>
      <c r="K33" s="88" t="s">
        <v>68</v>
      </c>
      <c r="L33" s="25">
        <v>333.57499999999999</v>
      </c>
    </row>
    <row r="34" spans="1:12" ht="30.75" hidden="1" thickBot="1">
      <c r="A34" s="113"/>
      <c r="B34" s="82" t="s">
        <v>69</v>
      </c>
      <c r="C34" s="107"/>
      <c r="D34" s="110"/>
      <c r="E34" s="27"/>
      <c r="F34" s="27">
        <v>500</v>
      </c>
      <c r="G34" s="28"/>
      <c r="H34" s="27">
        <v>300</v>
      </c>
      <c r="I34" s="29"/>
      <c r="J34" s="34">
        <f t="shared" si="0"/>
        <v>800</v>
      </c>
      <c r="K34" s="89"/>
    </row>
    <row r="35" spans="1:12" ht="30.75" hidden="1" customHeight="1" thickBot="1">
      <c r="A35" s="113"/>
      <c r="B35" s="83" t="s">
        <v>70</v>
      </c>
      <c r="C35" s="107"/>
      <c r="D35" s="110"/>
      <c r="E35" s="30"/>
      <c r="F35" s="31"/>
      <c r="G35" s="32">
        <v>170</v>
      </c>
      <c r="H35" s="31"/>
      <c r="I35" s="31"/>
      <c r="J35" s="34">
        <f t="shared" si="0"/>
        <v>170</v>
      </c>
      <c r="K35" s="89"/>
    </row>
    <row r="36" spans="1:12" ht="30.75" hidden="1" thickBot="1">
      <c r="A36" s="113"/>
      <c r="B36" s="84" t="s">
        <v>70</v>
      </c>
      <c r="C36" s="107"/>
      <c r="D36" s="110"/>
      <c r="E36" s="15"/>
      <c r="F36" s="16"/>
      <c r="G36" s="12">
        <v>170</v>
      </c>
      <c r="H36" s="16"/>
      <c r="I36" s="15"/>
      <c r="J36" s="34">
        <f t="shared" si="0"/>
        <v>170</v>
      </c>
      <c r="K36" s="89"/>
    </row>
    <row r="37" spans="1:12" ht="30.75" hidden="1" thickBot="1">
      <c r="A37" s="114"/>
      <c r="B37" s="84" t="s">
        <v>72</v>
      </c>
      <c r="C37" s="108"/>
      <c r="D37" s="111"/>
      <c r="E37" s="45"/>
      <c r="F37" s="45"/>
      <c r="G37" s="9">
        <v>664.1</v>
      </c>
      <c r="H37" s="45"/>
      <c r="I37" s="45"/>
      <c r="J37" s="34">
        <f t="shared" si="0"/>
        <v>664.1</v>
      </c>
      <c r="K37" s="90"/>
    </row>
    <row r="38" spans="1:12" ht="16.5" thickBot="1">
      <c r="A38" s="73"/>
      <c r="B38" s="85" t="s">
        <v>15</v>
      </c>
      <c r="C38" s="86"/>
      <c r="D38" s="48"/>
      <c r="E38" s="34">
        <f>E10+E11+E12+E13+E14+E15+E16+E18+E21+E22+E23+E24+E25+E26+E27+E28+E29+E33</f>
        <v>20272.004000000004</v>
      </c>
      <c r="F38" s="34">
        <f t="shared" ref="F38:G38" si="2">F10+F11+F12+F13+F14+F15+F16+F18+F21+F22+F23+F24+F25+F26+F27+F28+F29+F33</f>
        <v>57900.022999999994</v>
      </c>
      <c r="G38" s="34">
        <f t="shared" si="2"/>
        <v>65198.178999999989</v>
      </c>
      <c r="H38" s="34">
        <v>56021.330999999998</v>
      </c>
      <c r="I38" s="34">
        <v>26996.505000000001</v>
      </c>
      <c r="J38" s="34">
        <f>E38+F38+G38+H38+I38</f>
        <v>226388.04200000002</v>
      </c>
      <c r="K38" s="37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2" ht="18.75">
      <c r="A41" s="56"/>
      <c r="B41" s="57"/>
      <c r="C41" s="115" t="s">
        <v>78</v>
      </c>
      <c r="D41" s="115"/>
      <c r="E41" s="115"/>
      <c r="F41" s="58"/>
      <c r="G41" s="58"/>
      <c r="H41" s="58"/>
      <c r="I41" s="59"/>
      <c r="J41" s="58" t="s">
        <v>79</v>
      </c>
      <c r="K41" s="59"/>
    </row>
  </sheetData>
  <mergeCells count="20">
    <mergeCell ref="C33:C37"/>
    <mergeCell ref="D33:D37"/>
    <mergeCell ref="A33:A37"/>
    <mergeCell ref="C41:E41"/>
    <mergeCell ref="A7:A9"/>
    <mergeCell ref="B7:B9"/>
    <mergeCell ref="C7:C9"/>
    <mergeCell ref="D7:D9"/>
    <mergeCell ref="C30:C32"/>
    <mergeCell ref="D30:D32"/>
    <mergeCell ref="A18:A20"/>
    <mergeCell ref="C18:C20"/>
    <mergeCell ref="D18:D20"/>
    <mergeCell ref="K33:K37"/>
    <mergeCell ref="K1:K2"/>
    <mergeCell ref="K7:K9"/>
    <mergeCell ref="K30:K32"/>
    <mergeCell ref="E7:J7"/>
    <mergeCell ref="J8:J9"/>
    <mergeCell ref="K18:K20"/>
  </mergeCells>
  <pageMargins left="0.9055118110236221" right="0.51181102362204722" top="0.74803149606299213" bottom="0.35433070866141736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sekretar-mr</dc:creator>
  <cp:lastModifiedBy>Grudz</cp:lastModifiedBy>
  <cp:lastPrinted>2025-04-08T08:20:31Z</cp:lastPrinted>
  <dcterms:created xsi:type="dcterms:W3CDTF">2015-06-05T18:19:00Z</dcterms:created>
  <dcterms:modified xsi:type="dcterms:W3CDTF">2025-04-10T10:36:28Z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39903D7B65B446698874BC386641021C</vt:lpwstr>
  </property>
  <property fmtid="{D5CDD505-2E9C-101B-9397-08002B2CF9AE}" pid="3" name="KSOProductBuildVer">
    <vt:lpwstr>1049-11.2.0.11306</vt:lpwstr>
  </property>
</Properties>
</file>