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E74B09DB-7AA3-4D40-AFCC-C7B70A10FEB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ЗДО №7" sheetId="13" r:id="rId1"/>
    <sheet name="ГУНЧА" sheetId="14" r:id="rId2"/>
    <sheet name="ЗДО №4" sheetId="11" r:id="rId3"/>
    <sheet name="ЗДО №2" sheetId="9" r:id="rId4"/>
  </sheets>
  <definedNames>
    <definedName name="_xlnm.Print_Area" localSheetId="1">ГУНЧА!$A$1:$D$34</definedName>
    <definedName name="_xlnm.Print_Area" localSheetId="3">'ЗДО №2'!$A$1:$D$44</definedName>
    <definedName name="_xlnm.Print_Area" localSheetId="2">'ЗДО №4'!$A$1:$E$45</definedName>
    <definedName name="_xlnm.Print_Area" localSheetId="0">'ЗДО №7'!$A$1:$D$43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14" l="1"/>
  <c r="A23" i="14"/>
  <c r="A24" i="14" s="1"/>
  <c r="A25" i="14" s="1"/>
  <c r="A26" i="14" s="1"/>
  <c r="A27" i="14" s="1"/>
  <c r="A28" i="14" s="1"/>
  <c r="A29" i="14" s="1"/>
  <c r="A30" i="14" s="1"/>
  <c r="C20" i="14"/>
  <c r="A19" i="14"/>
  <c r="C13" i="14"/>
  <c r="C32" i="14" s="1"/>
  <c r="A10" i="14"/>
  <c r="A11" i="14" s="1"/>
  <c r="A12" i="14" s="1"/>
  <c r="A9" i="14"/>
  <c r="A9" i="9" l="1"/>
  <c r="A10" i="9" s="1"/>
  <c r="A11" i="9" s="1"/>
  <c r="A12" i="9" s="1"/>
  <c r="A13" i="9" s="1"/>
  <c r="A14" i="9" s="1"/>
  <c r="A15" i="9" s="1"/>
  <c r="C17" i="9"/>
  <c r="C41" i="9" s="1"/>
  <c r="A20" i="9"/>
  <c r="A21" i="9" s="1"/>
  <c r="A22" i="9" s="1"/>
  <c r="A23" i="9" s="1"/>
  <c r="A24" i="9" s="1"/>
  <c r="C25" i="9"/>
  <c r="A28" i="9"/>
  <c r="A29" i="9"/>
  <c r="A30" i="9"/>
  <c r="A31" i="9"/>
  <c r="A32" i="9"/>
  <c r="A33" i="9" s="1"/>
  <c r="A34" i="9" s="1"/>
  <c r="A35" i="9" s="1"/>
  <c r="A36" i="9" s="1"/>
  <c r="A37" i="9" s="1"/>
  <c r="A38" i="9" s="1"/>
  <c r="A39" i="9" s="1"/>
  <c r="C40" i="9"/>
  <c r="C16" i="11" l="1"/>
  <c r="C25" i="11" l="1"/>
  <c r="C13" i="11"/>
  <c r="C10" i="11"/>
  <c r="C28" i="11" l="1"/>
  <c r="C15" i="11"/>
  <c r="C9" i="11"/>
  <c r="C17" i="11" l="1"/>
  <c r="A28" i="11" l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C40" i="11"/>
  <c r="A9" i="11"/>
  <c r="A10" i="11" s="1"/>
  <c r="A11" i="11" s="1"/>
  <c r="A12" i="11" s="1"/>
  <c r="A13" i="11" s="1"/>
  <c r="A14" i="11" s="1"/>
  <c r="A15" i="11" s="1"/>
  <c r="A16" i="11" s="1"/>
  <c r="A21" i="11"/>
  <c r="A22" i="11" s="1"/>
  <c r="C41" i="11" l="1"/>
</calcChain>
</file>

<file path=xl/sharedStrings.xml><?xml version="1.0" encoding="utf-8"?>
<sst xmlns="http://schemas.openxmlformats.org/spreadsheetml/2006/main" count="160" uniqueCount="83">
  <si>
    <t>Всього</t>
  </si>
  <si>
    <t xml:space="preserve">Вихователь </t>
  </si>
  <si>
    <t>Інструктор з фізкультури</t>
  </si>
  <si>
    <t>Керівник музичний</t>
  </si>
  <si>
    <t xml:space="preserve">Сестра медична </t>
  </si>
  <si>
    <t>Завідувач господарства</t>
  </si>
  <si>
    <t>Кухар</t>
  </si>
  <si>
    <t>Прибиральник службових приміщень</t>
  </si>
  <si>
    <t>Двірник</t>
  </si>
  <si>
    <t>Сторож</t>
  </si>
  <si>
    <t>Назва посади</t>
  </si>
  <si>
    <t>Кількість штатних одиниць</t>
  </si>
  <si>
    <t xml:space="preserve">Помічник вихователя </t>
  </si>
  <si>
    <t>Директор</t>
  </si>
  <si>
    <t>Практичний психолог</t>
  </si>
  <si>
    <t>Разом</t>
  </si>
  <si>
    <t>Керівник гуртка</t>
  </si>
  <si>
    <t>Гайсинської міської ради</t>
  </si>
  <si>
    <t>Головний бухгалтер</t>
  </si>
  <si>
    <t>Бухгалтер</t>
  </si>
  <si>
    <t>Комірник</t>
  </si>
  <si>
    <t>Вихователь -методист</t>
  </si>
  <si>
    <t>Адміністративно-технічний персонал</t>
  </si>
  <si>
    <t>Вихователь</t>
  </si>
  <si>
    <t>Сестра медична старша</t>
  </si>
  <si>
    <t xml:space="preserve">Сестра медична з дієтичного харчування </t>
  </si>
  <si>
    <t xml:space="preserve">Практичний психолог  </t>
  </si>
  <si>
    <t xml:space="preserve">Інструктор з фізкультури </t>
  </si>
  <si>
    <t>Діловод</t>
  </si>
  <si>
    <t>Шеф - кухар</t>
  </si>
  <si>
    <t>Слюсар -електромонтер</t>
  </si>
  <si>
    <t>Педагогічні працівники</t>
  </si>
  <si>
    <t>Спеціалісти</t>
  </si>
  <si>
    <t>Слюсар - електромонтер</t>
  </si>
  <si>
    <t>Всього по ЗДО</t>
  </si>
  <si>
    <t>Педагог соціальний</t>
  </si>
  <si>
    <t>Заступник директора з господарської роботи</t>
  </si>
  <si>
    <t xml:space="preserve">Разом </t>
  </si>
  <si>
    <t xml:space="preserve">Підсобний робітник </t>
  </si>
  <si>
    <t>Адміністративно - технічний персонал</t>
  </si>
  <si>
    <t xml:space="preserve">Директор </t>
  </si>
  <si>
    <t>Асистент вихователя</t>
  </si>
  <si>
    <t>№ з/п</t>
  </si>
  <si>
    <t>Шеф -кухар</t>
  </si>
  <si>
    <t>Асистент вихоавателя</t>
  </si>
  <si>
    <t xml:space="preserve">Помічник вихователя  </t>
  </si>
  <si>
    <t>Додаток №1</t>
  </si>
  <si>
    <t>Фахівець з публічних закупівель</t>
  </si>
  <si>
    <t>Додаток № 2</t>
  </si>
  <si>
    <t>Каштелян</t>
  </si>
  <si>
    <t xml:space="preserve">Машиніст із прання та ремонту спецодягу </t>
  </si>
  <si>
    <t>Робітник з комплексного обслуговування й ремонту  будинків</t>
  </si>
  <si>
    <t>Заступник директора  з господарської роботи</t>
  </si>
  <si>
    <t xml:space="preserve">Вихователь - методист </t>
  </si>
  <si>
    <t>Міський голова                                         Анатолій ГУК</t>
  </si>
  <si>
    <t>Структура та штатна чисельність закладу дошкільної освіти ясла - садок  №2 "Дзвіночок"   Гайсинської міської ради</t>
  </si>
  <si>
    <t>Вчилель - логопед</t>
  </si>
  <si>
    <t>Структура та штатна чисельність закладу дошкільної освіти ясла - садок №4 "Зірочка" Гайсинської         міської ради</t>
  </si>
  <si>
    <t>Додаток № 3</t>
  </si>
  <si>
    <t>до рішення 87  сесії Гайсинської міської ради 8 скликання  від 25.09.2025 року  №21</t>
  </si>
  <si>
    <t>Структура та штатна чисельність закладу дошкільної освіти ясла - садок № 7 "Берізка"  Гайсинської міської ради</t>
  </si>
  <si>
    <t>до рішення 87   сесії Гайсинської міської ради 8 скликання  від 25.09.2025 року  №21</t>
  </si>
  <si>
    <t>Додаток №4</t>
  </si>
  <si>
    <t>Структура та штатна чисельність закладу загальної середньої освіти І-ІІ ступенів с. Гунча  Гайсинської міської ради</t>
  </si>
  <si>
    <t>Заступник директора</t>
  </si>
  <si>
    <t>Педагог-організатор</t>
  </si>
  <si>
    <t>Вихователь групи подовженого дня</t>
  </si>
  <si>
    <t xml:space="preserve">Вчитель </t>
  </si>
  <si>
    <t>Педагогічні працівники,оплата праці яких фінансується за рахунок коштів міської територіальної громади</t>
  </si>
  <si>
    <t>Вихователь групи короткотривалого перебування дітей</t>
  </si>
  <si>
    <t>Бібліотекар</t>
  </si>
  <si>
    <t>Сестра медична</t>
  </si>
  <si>
    <t>Секретар</t>
  </si>
  <si>
    <t>Водій автотранспортних засобів(автобуса)</t>
  </si>
  <si>
    <t>Робітник з комплексного обслуговування й ремонту будівель</t>
  </si>
  <si>
    <t>+</t>
  </si>
  <si>
    <t>Машиніст (кочегар) котельні (постійний)</t>
  </si>
  <si>
    <t>Машиніст (кочегар) котельні (сезонний)</t>
  </si>
  <si>
    <t>Підсобний робітник (кухня)</t>
  </si>
  <si>
    <t>ВСЬОГО</t>
  </si>
  <si>
    <t>Міський голова                                              Анатолій ГУК</t>
  </si>
  <si>
    <t xml:space="preserve">до рішення  87  сесії Гайсинської міської ради 8 скликання  від  25.09.2025 р. №21 </t>
  </si>
  <si>
    <t xml:space="preserve">                 Педагогічні працівники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</si>
</sst>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25"/>
      <color indexed="8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3" borderId="1" xfId="0" applyFont="1" applyFill="1" applyBorder="1"/>
    <xf numFmtId="0" fontId="3" fillId="0" borderId="1" xfId="0" applyFont="1" applyBorder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2" xfId="0" applyFont="1" applyBorder="1" applyAlignment="1">
      <alignment wrapText="1"/>
    </xf>
    <xf numFmtId="0" fontId="2" fillId="0" borderId="1" xfId="0" applyFon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10" fillId="0" borderId="0" xfId="0" applyFont="1" applyFill="1"/>
    <xf numFmtId="0" fontId="3" fillId="0" borderId="1" xfId="0" applyFont="1" applyFill="1" applyBorder="1"/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7" fillId="2" borderId="1" xfId="0" applyFont="1" applyFill="1" applyBorder="1"/>
    <xf numFmtId="0" fontId="3" fillId="0" borderId="9" xfId="0" applyFont="1" applyFill="1" applyBorder="1" applyAlignment="1">
      <alignment horizontal="center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7" fillId="0" borderId="9" xfId="0" applyFont="1" applyBorder="1"/>
    <xf numFmtId="2" fontId="7" fillId="0" borderId="11" xfId="0" applyNumberFormat="1" applyFont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2" xfId="0" applyFont="1" applyFill="1" applyBorder="1" applyAlignment="1">
      <alignment wrapText="1"/>
    </xf>
    <xf numFmtId="0" fontId="2" fillId="0" borderId="9" xfId="0" applyFont="1" applyBorder="1"/>
    <xf numFmtId="0" fontId="4" fillId="0" borderId="0" xfId="0" applyFont="1" applyFill="1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3" fillId="0" borderId="12" xfId="0" applyFont="1" applyFill="1" applyBorder="1"/>
    <xf numFmtId="0" fontId="7" fillId="0" borderId="14" xfId="0" applyFont="1" applyFill="1" applyBorder="1"/>
    <xf numFmtId="0" fontId="7" fillId="0" borderId="14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2" xfId="0" applyFont="1" applyBorder="1"/>
    <xf numFmtId="0" fontId="6" fillId="0" borderId="12" xfId="0" applyFont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4" xfId="0" applyFont="1" applyBorder="1"/>
    <xf numFmtId="0" fontId="3" fillId="0" borderId="3" xfId="0" applyFont="1" applyFill="1" applyBorder="1" applyAlignment="1">
      <alignment horizontal="center"/>
    </xf>
    <xf numFmtId="0" fontId="7" fillId="0" borderId="4" xfId="0" applyFont="1" applyFill="1" applyBorder="1"/>
    <xf numFmtId="2" fontId="7" fillId="0" borderId="4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9" xfId="0" applyFont="1" applyFill="1" applyBorder="1" applyAlignment="1">
      <alignment wrapText="1"/>
    </xf>
    <xf numFmtId="0" fontId="6" fillId="0" borderId="0" xfId="0" applyFont="1"/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1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3"/>
  <sheetViews>
    <sheetView tabSelected="1" zoomScaleNormal="100" workbookViewId="0">
      <selection activeCell="K6" sqref="K6"/>
    </sheetView>
  </sheetViews>
  <sheetFormatPr defaultRowHeight="15" x14ac:dyDescent="0.25"/>
  <cols>
    <col min="1" max="1" width="11.140625" customWidth="1"/>
    <col min="2" max="2" width="43.7109375" customWidth="1"/>
    <col min="3" max="3" width="40.7109375" customWidth="1"/>
  </cols>
  <sheetData>
    <row r="2" spans="1:5" x14ac:dyDescent="0.25">
      <c r="C2" s="43" t="s">
        <v>58</v>
      </c>
    </row>
    <row r="3" spans="1:5" ht="36" customHeight="1" x14ac:dyDescent="0.25">
      <c r="C3" s="47" t="s">
        <v>61</v>
      </c>
    </row>
    <row r="4" spans="1:5" ht="42" customHeight="1" x14ac:dyDescent="0.3">
      <c r="A4" s="97" t="s">
        <v>60</v>
      </c>
      <c r="B4" s="97"/>
      <c r="C4" s="97"/>
      <c r="D4" s="73"/>
      <c r="E4" s="73"/>
    </row>
    <row r="5" spans="1:5" ht="7.5" customHeight="1" x14ac:dyDescent="0.3">
      <c r="B5" s="1"/>
    </row>
    <row r="6" spans="1:5" ht="18.75" x14ac:dyDescent="0.3">
      <c r="A6" s="48" t="s">
        <v>42</v>
      </c>
      <c r="B6" s="49" t="s">
        <v>10</v>
      </c>
      <c r="C6" s="48" t="s">
        <v>11</v>
      </c>
    </row>
    <row r="7" spans="1:5" ht="18.75" x14ac:dyDescent="0.3">
      <c r="A7" s="113" t="s">
        <v>82</v>
      </c>
      <c r="B7" s="114"/>
      <c r="C7" s="72"/>
    </row>
    <row r="8" spans="1:5" ht="18.75" x14ac:dyDescent="0.3">
      <c r="A8" s="72">
        <v>1</v>
      </c>
      <c r="B8" s="23" t="s">
        <v>13</v>
      </c>
      <c r="C8" s="72">
        <v>1</v>
      </c>
    </row>
    <row r="9" spans="1:5" ht="18.75" x14ac:dyDescent="0.3">
      <c r="A9" s="72">
        <v>2</v>
      </c>
      <c r="B9" s="23" t="s">
        <v>1</v>
      </c>
      <c r="C9" s="72">
        <v>11.64</v>
      </c>
    </row>
    <row r="10" spans="1:5" ht="18.75" x14ac:dyDescent="0.3">
      <c r="A10" s="72">
        <v>3</v>
      </c>
      <c r="B10" s="23" t="s">
        <v>21</v>
      </c>
      <c r="C10" s="72">
        <v>1</v>
      </c>
    </row>
    <row r="11" spans="1:5" ht="18.75" x14ac:dyDescent="0.3">
      <c r="A11" s="72">
        <v>4</v>
      </c>
      <c r="B11" s="28" t="s">
        <v>3</v>
      </c>
      <c r="C11" s="72">
        <v>1.5</v>
      </c>
    </row>
    <row r="12" spans="1:5" ht="18.75" x14ac:dyDescent="0.3">
      <c r="A12" s="72">
        <v>5</v>
      </c>
      <c r="B12" s="23" t="s">
        <v>14</v>
      </c>
      <c r="C12" s="72">
        <v>1</v>
      </c>
    </row>
    <row r="13" spans="1:5" ht="18.75" x14ac:dyDescent="0.3">
      <c r="A13" s="72">
        <v>6</v>
      </c>
      <c r="B13" s="23" t="s">
        <v>35</v>
      </c>
      <c r="C13" s="72">
        <v>0.5</v>
      </c>
    </row>
    <row r="14" spans="1:5" ht="18.75" x14ac:dyDescent="0.3">
      <c r="A14" s="72">
        <v>7</v>
      </c>
      <c r="B14" s="23" t="s">
        <v>2</v>
      </c>
      <c r="C14" s="72">
        <v>1</v>
      </c>
    </row>
    <row r="15" spans="1:5" ht="18.75" x14ac:dyDescent="0.3">
      <c r="A15" s="72">
        <v>8</v>
      </c>
      <c r="B15" s="23" t="s">
        <v>16</v>
      </c>
      <c r="C15" s="72">
        <v>0.67</v>
      </c>
    </row>
    <row r="16" spans="1:5" ht="19.5" thickBot="1" x14ac:dyDescent="0.35">
      <c r="A16" s="35">
        <v>9</v>
      </c>
      <c r="B16" s="51" t="s">
        <v>44</v>
      </c>
      <c r="C16" s="14">
        <v>6</v>
      </c>
    </row>
    <row r="17" spans="1:3" ht="19.5" thickBot="1" x14ac:dyDescent="0.35">
      <c r="A17" s="50"/>
      <c r="B17" s="52" t="s">
        <v>37</v>
      </c>
      <c r="C17" s="53">
        <v>24.31</v>
      </c>
    </row>
    <row r="18" spans="1:3" ht="18.75" x14ac:dyDescent="0.3">
      <c r="A18" s="70" t="s">
        <v>32</v>
      </c>
      <c r="B18" s="70"/>
      <c r="C18" s="70"/>
    </row>
    <row r="19" spans="1:3" ht="18.75" x14ac:dyDescent="0.3">
      <c r="A19" s="14">
        <v>1</v>
      </c>
      <c r="B19" s="27" t="s">
        <v>4</v>
      </c>
      <c r="C19" s="14">
        <v>1</v>
      </c>
    </row>
    <row r="20" spans="1:3" ht="18.75" x14ac:dyDescent="0.3">
      <c r="A20" s="14">
        <v>2</v>
      </c>
      <c r="B20" s="27" t="s">
        <v>18</v>
      </c>
      <c r="C20" s="14">
        <v>1</v>
      </c>
    </row>
    <row r="21" spans="1:3" ht="18.75" x14ac:dyDescent="0.3">
      <c r="A21" s="14">
        <v>3</v>
      </c>
      <c r="B21" s="27" t="s">
        <v>19</v>
      </c>
      <c r="C21" s="14">
        <v>1</v>
      </c>
    </row>
    <row r="22" spans="1:3" ht="37.5" x14ac:dyDescent="0.3">
      <c r="A22" s="72">
        <v>4</v>
      </c>
      <c r="B22" s="4" t="s">
        <v>25</v>
      </c>
      <c r="C22" s="72">
        <v>0.5</v>
      </c>
    </row>
    <row r="23" spans="1:3" ht="18.75" x14ac:dyDescent="0.3">
      <c r="A23" s="35">
        <v>5</v>
      </c>
      <c r="B23" s="67" t="s">
        <v>47</v>
      </c>
      <c r="C23" s="30">
        <v>1</v>
      </c>
    </row>
    <row r="24" spans="1:3" ht="18.75" x14ac:dyDescent="0.3">
      <c r="A24" s="72">
        <v>6</v>
      </c>
      <c r="B24" s="28" t="s">
        <v>28</v>
      </c>
      <c r="C24" s="72">
        <v>0.25</v>
      </c>
    </row>
    <row r="25" spans="1:3" ht="19.5" thickBot="1" x14ac:dyDescent="0.35">
      <c r="A25" s="62"/>
      <c r="B25" s="63" t="s">
        <v>37</v>
      </c>
      <c r="C25" s="64">
        <v>4.75</v>
      </c>
    </row>
    <row r="26" spans="1:3" ht="9" customHeight="1" x14ac:dyDescent="0.4">
      <c r="A26" s="22"/>
      <c r="B26" s="22"/>
      <c r="C26" s="22"/>
    </row>
    <row r="27" spans="1:3" ht="25.5" customHeight="1" x14ac:dyDescent="0.4">
      <c r="A27" s="71" t="s">
        <v>22</v>
      </c>
      <c r="B27" s="71"/>
      <c r="C27" s="71"/>
    </row>
    <row r="28" spans="1:3" ht="18.75" x14ac:dyDescent="0.3">
      <c r="A28" s="72">
        <v>1</v>
      </c>
      <c r="B28" s="28" t="s">
        <v>5</v>
      </c>
      <c r="C28" s="72">
        <v>1</v>
      </c>
    </row>
    <row r="29" spans="1:3" ht="18.75" x14ac:dyDescent="0.3">
      <c r="A29" s="72">
        <v>2</v>
      </c>
      <c r="B29" s="28" t="s">
        <v>45</v>
      </c>
      <c r="C29" s="72">
        <v>6.63</v>
      </c>
    </row>
    <row r="30" spans="1:3" ht="18.75" x14ac:dyDescent="0.3">
      <c r="A30" s="72">
        <v>3</v>
      </c>
      <c r="B30" s="23" t="s">
        <v>6</v>
      </c>
      <c r="C30" s="72">
        <v>2</v>
      </c>
    </row>
    <row r="31" spans="1:3" ht="18.75" x14ac:dyDescent="0.3">
      <c r="A31" s="72">
        <v>4</v>
      </c>
      <c r="B31" s="21" t="s">
        <v>38</v>
      </c>
      <c r="C31" s="72">
        <v>1.5</v>
      </c>
    </row>
    <row r="32" spans="1:3" ht="37.5" x14ac:dyDescent="0.3">
      <c r="A32" s="72">
        <v>5</v>
      </c>
      <c r="B32" s="28" t="s">
        <v>50</v>
      </c>
      <c r="C32" s="72">
        <v>1.5</v>
      </c>
    </row>
    <row r="33" spans="1:3" ht="35.25" customHeight="1" x14ac:dyDescent="0.3">
      <c r="A33" s="72">
        <v>6</v>
      </c>
      <c r="B33" s="21" t="s">
        <v>51</v>
      </c>
      <c r="C33" s="72">
        <v>1</v>
      </c>
    </row>
    <row r="34" spans="1:3" ht="18.75" x14ac:dyDescent="0.3">
      <c r="A34" s="72">
        <v>7</v>
      </c>
      <c r="B34" s="23" t="s">
        <v>20</v>
      </c>
      <c r="C34" s="72">
        <v>0.25</v>
      </c>
    </row>
    <row r="35" spans="1:3" ht="18.75" x14ac:dyDescent="0.3">
      <c r="A35" s="72">
        <v>8</v>
      </c>
      <c r="B35" s="23" t="s">
        <v>49</v>
      </c>
      <c r="C35" s="72">
        <v>1</v>
      </c>
    </row>
    <row r="36" spans="1:3" ht="18.75" x14ac:dyDescent="0.3">
      <c r="A36" s="72">
        <v>9</v>
      </c>
      <c r="B36" s="23" t="s">
        <v>33</v>
      </c>
      <c r="C36" s="72">
        <v>0.5</v>
      </c>
    </row>
    <row r="37" spans="1:3" ht="37.5" x14ac:dyDescent="0.3">
      <c r="A37" s="72">
        <v>10</v>
      </c>
      <c r="B37" s="21" t="s">
        <v>7</v>
      </c>
      <c r="C37" s="72">
        <v>1</v>
      </c>
    </row>
    <row r="38" spans="1:3" ht="18.75" x14ac:dyDescent="0.3">
      <c r="A38" s="72">
        <v>11</v>
      </c>
      <c r="B38" s="23" t="s">
        <v>8</v>
      </c>
      <c r="C38" s="72">
        <v>1</v>
      </c>
    </row>
    <row r="39" spans="1:3" ht="19.5" thickBot="1" x14ac:dyDescent="0.35">
      <c r="A39" s="72">
        <v>12</v>
      </c>
      <c r="B39" s="23" t="s">
        <v>9</v>
      </c>
      <c r="C39" s="72">
        <v>3</v>
      </c>
    </row>
    <row r="40" spans="1:3" ht="19.5" thickBot="1" x14ac:dyDescent="0.35">
      <c r="A40" s="24"/>
      <c r="B40" s="25" t="s">
        <v>37</v>
      </c>
      <c r="C40" s="26">
        <v>20.38</v>
      </c>
    </row>
    <row r="41" spans="1:3" ht="18.75" x14ac:dyDescent="0.3">
      <c r="A41" s="20"/>
      <c r="B41" s="29" t="s">
        <v>34</v>
      </c>
      <c r="C41" s="54">
        <v>49.44</v>
      </c>
    </row>
    <row r="43" spans="1:3" ht="18.75" x14ac:dyDescent="0.3">
      <c r="B43" s="68" t="s">
        <v>54</v>
      </c>
      <c r="C43" s="68"/>
    </row>
  </sheetData>
  <mergeCells count="2">
    <mergeCell ref="A4:C4"/>
    <mergeCell ref="A7:B7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375B1-0114-4E8D-B46A-965387934CB2}">
  <dimension ref="A1:H38"/>
  <sheetViews>
    <sheetView view="pageBreakPreview" zoomScale="60" zoomScaleNormal="100" workbookViewId="0">
      <selection activeCell="B41" sqref="B41"/>
    </sheetView>
  </sheetViews>
  <sheetFormatPr defaultRowHeight="15" x14ac:dyDescent="0.25"/>
  <cols>
    <col min="1" max="1" width="12.42578125" customWidth="1"/>
    <col min="2" max="2" width="40.7109375" customWidth="1"/>
    <col min="3" max="3" width="27.42578125" customWidth="1"/>
  </cols>
  <sheetData>
    <row r="1" spans="1:3" x14ac:dyDescent="0.25">
      <c r="B1" s="74"/>
      <c r="C1" s="74"/>
    </row>
    <row r="2" spans="1:3" x14ac:dyDescent="0.25">
      <c r="A2" s="74"/>
      <c r="B2" s="74"/>
      <c r="C2" s="74" t="s">
        <v>62</v>
      </c>
    </row>
    <row r="3" spans="1:3" ht="60" x14ac:dyDescent="0.25">
      <c r="A3" s="74"/>
      <c r="B3" s="74"/>
      <c r="C3" s="47" t="s">
        <v>81</v>
      </c>
    </row>
    <row r="4" spans="1:3" ht="18.75" x14ac:dyDescent="0.3">
      <c r="A4" s="97" t="s">
        <v>63</v>
      </c>
      <c r="B4" s="97"/>
      <c r="C4" s="97"/>
    </row>
    <row r="5" spans="1:3" ht="18.75" x14ac:dyDescent="0.3">
      <c r="A5" s="75"/>
      <c r="B5" s="75"/>
      <c r="C5" s="75"/>
    </row>
    <row r="6" spans="1:3" ht="37.5" x14ac:dyDescent="0.3">
      <c r="A6" s="76" t="s">
        <v>42</v>
      </c>
      <c r="B6" s="76" t="s">
        <v>10</v>
      </c>
      <c r="C6" s="77" t="s">
        <v>11</v>
      </c>
    </row>
    <row r="7" spans="1:3" ht="18.75" x14ac:dyDescent="0.25">
      <c r="A7" s="98" t="s">
        <v>31</v>
      </c>
      <c r="B7" s="99"/>
      <c r="C7" s="99"/>
    </row>
    <row r="8" spans="1:3" ht="18.75" x14ac:dyDescent="0.3">
      <c r="A8" s="78">
        <v>1</v>
      </c>
      <c r="B8" s="79" t="s">
        <v>13</v>
      </c>
      <c r="C8" s="80">
        <v>1</v>
      </c>
    </row>
    <row r="9" spans="1:3" ht="18.75" x14ac:dyDescent="0.3">
      <c r="A9" s="81">
        <f>A8+1</f>
        <v>2</v>
      </c>
      <c r="B9" s="79" t="s">
        <v>64</v>
      </c>
      <c r="C9" s="82">
        <v>0.5</v>
      </c>
    </row>
    <row r="10" spans="1:3" ht="18.75" x14ac:dyDescent="0.3">
      <c r="A10" s="81">
        <f t="shared" ref="A10:A12" si="0">A9+1</f>
        <v>3</v>
      </c>
      <c r="B10" s="79" t="s">
        <v>65</v>
      </c>
      <c r="C10" s="82">
        <v>0.5</v>
      </c>
    </row>
    <row r="11" spans="1:3" ht="37.5" x14ac:dyDescent="0.3">
      <c r="A11" s="81">
        <f t="shared" si="0"/>
        <v>4</v>
      </c>
      <c r="B11" s="79" t="s">
        <v>66</v>
      </c>
      <c r="C11" s="82">
        <v>0.5</v>
      </c>
    </row>
    <row r="12" spans="1:3" ht="18.75" x14ac:dyDescent="0.3">
      <c r="A12" s="81">
        <f t="shared" si="0"/>
        <v>5</v>
      </c>
      <c r="B12" s="79" t="s">
        <v>67</v>
      </c>
      <c r="C12" s="83">
        <v>14.72</v>
      </c>
    </row>
    <row r="13" spans="1:3" ht="18.75" x14ac:dyDescent="0.3">
      <c r="A13" s="84"/>
      <c r="B13" s="85" t="s">
        <v>15</v>
      </c>
      <c r="C13" s="86">
        <f>SUM(C8:C12)</f>
        <v>17.22</v>
      </c>
    </row>
    <row r="14" spans="1:3" ht="18.75" x14ac:dyDescent="0.25">
      <c r="A14" s="98" t="s">
        <v>68</v>
      </c>
      <c r="B14" s="99"/>
      <c r="C14" s="99"/>
    </row>
    <row r="15" spans="1:3" ht="56.25" x14ac:dyDescent="0.25">
      <c r="A15" s="78">
        <v>1</v>
      </c>
      <c r="B15" s="87" t="s">
        <v>69</v>
      </c>
      <c r="C15" s="78">
        <v>0.5</v>
      </c>
    </row>
    <row r="16" spans="1:3" ht="18.75" x14ac:dyDescent="0.25">
      <c r="A16" s="88"/>
      <c r="B16" s="88" t="s">
        <v>15</v>
      </c>
      <c r="C16" s="84">
        <v>0.5</v>
      </c>
    </row>
    <row r="17" spans="1:8" ht="18.75" x14ac:dyDescent="0.25">
      <c r="A17" s="100" t="s">
        <v>32</v>
      </c>
      <c r="B17" s="101"/>
      <c r="C17" s="101"/>
    </row>
    <row r="18" spans="1:8" ht="18.75" x14ac:dyDescent="0.3">
      <c r="A18" s="77">
        <v>1</v>
      </c>
      <c r="B18" s="89" t="s">
        <v>70</v>
      </c>
      <c r="C18" s="77">
        <v>0.25</v>
      </c>
    </row>
    <row r="19" spans="1:8" ht="18.75" x14ac:dyDescent="0.3">
      <c r="A19" s="77">
        <f>A18+1</f>
        <v>2</v>
      </c>
      <c r="B19" s="90" t="s">
        <v>71</v>
      </c>
      <c r="C19" s="77">
        <v>0.25</v>
      </c>
    </row>
    <row r="20" spans="1:8" ht="18.75" x14ac:dyDescent="0.3">
      <c r="A20" s="77"/>
      <c r="B20" s="91" t="s">
        <v>15</v>
      </c>
      <c r="C20" s="92">
        <f>C18+C19</f>
        <v>0.5</v>
      </c>
    </row>
    <row r="21" spans="1:8" ht="18.75" x14ac:dyDescent="0.25">
      <c r="A21" s="98" t="s">
        <v>22</v>
      </c>
      <c r="B21" s="99"/>
      <c r="C21" s="99"/>
    </row>
    <row r="22" spans="1:8" ht="18.75" x14ac:dyDescent="0.3">
      <c r="A22" s="78">
        <v>1</v>
      </c>
      <c r="B22" s="89" t="s">
        <v>72</v>
      </c>
      <c r="C22" s="93">
        <v>0.5</v>
      </c>
    </row>
    <row r="23" spans="1:8" ht="37.5" x14ac:dyDescent="0.3">
      <c r="A23" s="77">
        <f>A22+1</f>
        <v>2</v>
      </c>
      <c r="B23" s="89" t="s">
        <v>73</v>
      </c>
      <c r="C23" s="93">
        <v>1</v>
      </c>
    </row>
    <row r="24" spans="1:8" ht="37.5" x14ac:dyDescent="0.3">
      <c r="A24" s="77">
        <f t="shared" ref="A24:A30" si="1">A23+1</f>
        <v>3</v>
      </c>
      <c r="B24" s="89" t="s">
        <v>7</v>
      </c>
      <c r="C24" s="93">
        <v>2</v>
      </c>
    </row>
    <row r="25" spans="1:8" ht="18.75" x14ac:dyDescent="0.3">
      <c r="A25" s="77">
        <f t="shared" si="1"/>
        <v>4</v>
      </c>
      <c r="B25" s="89" t="s">
        <v>9</v>
      </c>
      <c r="C25" s="93">
        <v>1</v>
      </c>
    </row>
    <row r="26" spans="1:8" ht="56.25" x14ac:dyDescent="0.3">
      <c r="A26" s="77">
        <f t="shared" si="1"/>
        <v>5</v>
      </c>
      <c r="B26" s="90" t="s">
        <v>74</v>
      </c>
      <c r="C26" s="93">
        <v>0.5</v>
      </c>
      <c r="H26" t="s">
        <v>75</v>
      </c>
    </row>
    <row r="27" spans="1:8" ht="37.5" x14ac:dyDescent="0.3">
      <c r="A27" s="77">
        <f t="shared" si="1"/>
        <v>6</v>
      </c>
      <c r="B27" s="90" t="s">
        <v>76</v>
      </c>
      <c r="C27" s="93">
        <v>1</v>
      </c>
    </row>
    <row r="28" spans="1:8" ht="37.5" x14ac:dyDescent="0.3">
      <c r="A28" s="77">
        <f t="shared" si="1"/>
        <v>7</v>
      </c>
      <c r="B28" s="90" t="s">
        <v>77</v>
      </c>
      <c r="C28" s="93">
        <v>3</v>
      </c>
    </row>
    <row r="29" spans="1:8" ht="18.75" x14ac:dyDescent="0.3">
      <c r="A29" s="77">
        <f t="shared" si="1"/>
        <v>8</v>
      </c>
      <c r="B29" s="89" t="s">
        <v>6</v>
      </c>
      <c r="C29" s="93">
        <v>0.5</v>
      </c>
    </row>
    <row r="30" spans="1:8" ht="18.75" x14ac:dyDescent="0.3">
      <c r="A30" s="77">
        <f t="shared" si="1"/>
        <v>9</v>
      </c>
      <c r="B30" s="89" t="s">
        <v>78</v>
      </c>
      <c r="C30" s="93">
        <v>0.5</v>
      </c>
    </row>
    <row r="31" spans="1:8" ht="18.75" x14ac:dyDescent="0.3">
      <c r="A31" s="78"/>
      <c r="B31" s="94" t="s">
        <v>15</v>
      </c>
      <c r="C31" s="95">
        <f>SUM(C22:C30)</f>
        <v>10</v>
      </c>
    </row>
    <row r="32" spans="1:8" ht="18.75" x14ac:dyDescent="0.3">
      <c r="A32" s="93"/>
      <c r="B32" s="94" t="s">
        <v>79</v>
      </c>
      <c r="C32" s="96">
        <f>C13+C20+C31+C16</f>
        <v>28.22</v>
      </c>
    </row>
    <row r="33" spans="2:3" x14ac:dyDescent="0.25">
      <c r="B33" s="74"/>
    </row>
    <row r="34" spans="2:3" ht="18.75" x14ac:dyDescent="0.3">
      <c r="B34" s="75" t="s">
        <v>80</v>
      </c>
      <c r="C34" s="1"/>
    </row>
    <row r="38" spans="2:3" x14ac:dyDescent="0.25">
      <c r="C38" s="74"/>
    </row>
  </sheetData>
  <mergeCells count="5">
    <mergeCell ref="A4:C4"/>
    <mergeCell ref="A7:C7"/>
    <mergeCell ref="A14:C14"/>
    <mergeCell ref="A17:C17"/>
    <mergeCell ref="A21:C21"/>
  </mergeCells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48"/>
  <sheetViews>
    <sheetView view="pageBreakPreview" zoomScale="60" zoomScaleNormal="100" workbookViewId="0">
      <selection activeCell="R14" sqref="R14"/>
    </sheetView>
  </sheetViews>
  <sheetFormatPr defaultRowHeight="15" x14ac:dyDescent="0.25"/>
  <cols>
    <col min="1" max="1" width="11.140625" customWidth="1"/>
    <col min="2" max="2" width="43.7109375" customWidth="1"/>
    <col min="3" max="3" width="35.42578125" customWidth="1"/>
    <col min="5" max="5" width="13.85546875" customWidth="1"/>
  </cols>
  <sheetData>
    <row r="2" spans="1:6" ht="20.25" customHeight="1" x14ac:dyDescent="0.25">
      <c r="C2" s="43" t="s">
        <v>48</v>
      </c>
    </row>
    <row r="3" spans="1:6" ht="45" x14ac:dyDescent="0.25">
      <c r="C3" s="47" t="s">
        <v>59</v>
      </c>
    </row>
    <row r="4" spans="1:6" ht="51" customHeight="1" x14ac:dyDescent="0.3">
      <c r="A4" s="106" t="s">
        <v>57</v>
      </c>
      <c r="B4" s="106"/>
      <c r="C4" s="106"/>
      <c r="D4" s="106"/>
      <c r="E4" s="106"/>
      <c r="F4" s="106"/>
    </row>
    <row r="5" spans="1:6" ht="24" customHeight="1" x14ac:dyDescent="0.3">
      <c r="B5" s="1" t="s">
        <v>17</v>
      </c>
    </row>
    <row r="6" spans="1:6" ht="36.75" customHeight="1" thickBot="1" x14ac:dyDescent="0.35">
      <c r="A6" s="3" t="s">
        <v>42</v>
      </c>
      <c r="B6" s="3" t="s">
        <v>10</v>
      </c>
      <c r="C6" s="3" t="s">
        <v>11</v>
      </c>
    </row>
    <row r="7" spans="1:6" x14ac:dyDescent="0.25">
      <c r="A7" s="102" t="s">
        <v>31</v>
      </c>
      <c r="B7" s="103"/>
      <c r="C7" s="103"/>
    </row>
    <row r="8" spans="1:6" ht="18.75" x14ac:dyDescent="0.3">
      <c r="A8" s="6">
        <v>1</v>
      </c>
      <c r="B8" s="10" t="s">
        <v>13</v>
      </c>
      <c r="C8" s="55">
        <v>1</v>
      </c>
    </row>
    <row r="9" spans="1:6" ht="18.75" x14ac:dyDescent="0.3">
      <c r="A9" s="6">
        <f>A8+1</f>
        <v>2</v>
      </c>
      <c r="B9" s="16" t="s">
        <v>23</v>
      </c>
      <c r="C9" s="44">
        <f>20.25+4.75</f>
        <v>25</v>
      </c>
    </row>
    <row r="10" spans="1:6" ht="18.75" x14ac:dyDescent="0.3">
      <c r="A10" s="6">
        <f t="shared" ref="A10:A16" si="0">A9+1</f>
        <v>3</v>
      </c>
      <c r="B10" s="16" t="s">
        <v>21</v>
      </c>
      <c r="C10" s="44">
        <f>1.5</f>
        <v>1.5</v>
      </c>
    </row>
    <row r="11" spans="1:6" ht="18.75" x14ac:dyDescent="0.3">
      <c r="A11" s="6">
        <f t="shared" si="0"/>
        <v>4</v>
      </c>
      <c r="B11" s="16" t="s">
        <v>16</v>
      </c>
      <c r="C11" s="44">
        <v>1.25</v>
      </c>
    </row>
    <row r="12" spans="1:6" ht="18.75" x14ac:dyDescent="0.3">
      <c r="A12" s="6">
        <f t="shared" si="0"/>
        <v>5</v>
      </c>
      <c r="B12" s="21" t="s">
        <v>3</v>
      </c>
      <c r="C12" s="44">
        <v>3.25</v>
      </c>
    </row>
    <row r="13" spans="1:6" ht="18.75" x14ac:dyDescent="0.3">
      <c r="A13" s="6">
        <f t="shared" si="0"/>
        <v>6</v>
      </c>
      <c r="B13" s="16" t="s">
        <v>14</v>
      </c>
      <c r="C13" s="44">
        <f>1</f>
        <v>1</v>
      </c>
    </row>
    <row r="14" spans="1:6" ht="18.75" x14ac:dyDescent="0.3">
      <c r="A14" s="6">
        <f t="shared" si="0"/>
        <v>7</v>
      </c>
      <c r="B14" s="38" t="s">
        <v>35</v>
      </c>
      <c r="C14" s="44">
        <v>1</v>
      </c>
    </row>
    <row r="15" spans="1:6" ht="18.75" x14ac:dyDescent="0.3">
      <c r="A15" s="6">
        <f t="shared" si="0"/>
        <v>8</v>
      </c>
      <c r="B15" s="16" t="s">
        <v>2</v>
      </c>
      <c r="C15" s="44">
        <f>1.5+0.67</f>
        <v>2.17</v>
      </c>
    </row>
    <row r="16" spans="1:6" ht="19.5" thickBot="1" x14ac:dyDescent="0.35">
      <c r="A16" s="6">
        <f t="shared" si="0"/>
        <v>9</v>
      </c>
      <c r="B16" s="41" t="s">
        <v>41</v>
      </c>
      <c r="C16" s="45">
        <f>3+0.86+1+1.57</f>
        <v>6.43</v>
      </c>
    </row>
    <row r="17" spans="1:3" ht="19.5" thickBot="1" x14ac:dyDescent="0.35">
      <c r="A17" s="17"/>
      <c r="B17" s="18" t="s">
        <v>37</v>
      </c>
      <c r="C17" s="19">
        <f>SUM(C8:C16)</f>
        <v>42.6</v>
      </c>
    </row>
    <row r="18" spans="1:3" ht="18.75" x14ac:dyDescent="0.3">
      <c r="A18" s="104" t="s">
        <v>32</v>
      </c>
      <c r="B18" s="105"/>
      <c r="C18" s="105"/>
    </row>
    <row r="19" spans="1:3" ht="18.75" x14ac:dyDescent="0.3">
      <c r="A19" s="12">
        <v>1</v>
      </c>
      <c r="B19" s="4" t="s">
        <v>24</v>
      </c>
      <c r="C19" s="12">
        <v>2</v>
      </c>
    </row>
    <row r="20" spans="1:3" ht="37.5" x14ac:dyDescent="0.3">
      <c r="A20" s="12">
        <v>2</v>
      </c>
      <c r="B20" s="15" t="s">
        <v>25</v>
      </c>
      <c r="C20" s="12">
        <v>0.5</v>
      </c>
    </row>
    <row r="21" spans="1:3" ht="18.75" x14ac:dyDescent="0.3">
      <c r="A21" s="12">
        <f>A20+1</f>
        <v>3</v>
      </c>
      <c r="B21" s="15" t="s">
        <v>18</v>
      </c>
      <c r="C21" s="12">
        <v>1</v>
      </c>
    </row>
    <row r="22" spans="1:3" ht="18.75" x14ac:dyDescent="0.3">
      <c r="A22" s="12">
        <f>A21+1</f>
        <v>4</v>
      </c>
      <c r="B22" s="15" t="s">
        <v>19</v>
      </c>
      <c r="C22" s="12">
        <v>1</v>
      </c>
    </row>
    <row r="23" spans="1:3" ht="18.75" x14ac:dyDescent="0.3">
      <c r="A23" s="6">
        <v>5</v>
      </c>
      <c r="B23" s="4" t="s">
        <v>28</v>
      </c>
      <c r="C23" s="6">
        <v>1</v>
      </c>
    </row>
    <row r="24" spans="1:3" ht="18.75" x14ac:dyDescent="0.3">
      <c r="A24" s="6">
        <v>6</v>
      </c>
      <c r="B24" s="4" t="s">
        <v>47</v>
      </c>
      <c r="C24" s="6">
        <v>1</v>
      </c>
    </row>
    <row r="25" spans="1:3" ht="19.5" thickBot="1" x14ac:dyDescent="0.35">
      <c r="A25" s="65"/>
      <c r="B25" s="61" t="s">
        <v>37</v>
      </c>
      <c r="C25" s="66">
        <f>C19+C20+C21+C22+C23+C24</f>
        <v>6.5</v>
      </c>
    </row>
    <row r="26" spans="1:3" ht="18.75" x14ac:dyDescent="0.3">
      <c r="A26" s="104" t="s">
        <v>22</v>
      </c>
      <c r="B26" s="105"/>
      <c r="C26" s="105"/>
    </row>
    <row r="27" spans="1:3" ht="37.5" x14ac:dyDescent="0.3">
      <c r="A27" s="6">
        <v>1</v>
      </c>
      <c r="B27" s="4" t="s">
        <v>36</v>
      </c>
      <c r="C27" s="6">
        <v>1</v>
      </c>
    </row>
    <row r="28" spans="1:3" ht="18.75" x14ac:dyDescent="0.3">
      <c r="A28" s="6">
        <f>A27+1</f>
        <v>2</v>
      </c>
      <c r="B28" s="4" t="s">
        <v>12</v>
      </c>
      <c r="C28" s="6">
        <f>13.4+1.41</f>
        <v>14.81</v>
      </c>
    </row>
    <row r="29" spans="1:3" ht="18.75" x14ac:dyDescent="0.3">
      <c r="A29" s="6">
        <f t="shared" ref="A29:A39" si="1">A28+1</f>
        <v>3</v>
      </c>
      <c r="B29" s="4" t="s">
        <v>43</v>
      </c>
      <c r="C29" s="6">
        <v>1</v>
      </c>
    </row>
    <row r="30" spans="1:3" ht="18.75" x14ac:dyDescent="0.3">
      <c r="A30" s="6">
        <f t="shared" si="1"/>
        <v>4</v>
      </c>
      <c r="B30" s="10" t="s">
        <v>6</v>
      </c>
      <c r="C30" s="6">
        <v>3</v>
      </c>
    </row>
    <row r="31" spans="1:3" ht="18.75" x14ac:dyDescent="0.3">
      <c r="A31" s="6">
        <f t="shared" si="1"/>
        <v>5</v>
      </c>
      <c r="B31" s="21" t="s">
        <v>38</v>
      </c>
      <c r="C31" s="6">
        <v>2</v>
      </c>
    </row>
    <row r="32" spans="1:3" ht="37.5" x14ac:dyDescent="0.3">
      <c r="A32" s="6">
        <f t="shared" si="1"/>
        <v>6</v>
      </c>
      <c r="B32" s="4" t="s">
        <v>50</v>
      </c>
      <c r="C32" s="6">
        <v>2.5</v>
      </c>
    </row>
    <row r="33" spans="1:3" ht="42" customHeight="1" x14ac:dyDescent="0.3">
      <c r="A33" s="6">
        <f t="shared" si="1"/>
        <v>7</v>
      </c>
      <c r="B33" s="21" t="s">
        <v>51</v>
      </c>
      <c r="C33" s="7">
        <v>1</v>
      </c>
    </row>
    <row r="34" spans="1:3" ht="18.75" x14ac:dyDescent="0.3">
      <c r="A34" s="6">
        <f t="shared" si="1"/>
        <v>8</v>
      </c>
      <c r="B34" s="9" t="s">
        <v>20</v>
      </c>
      <c r="C34" s="7">
        <v>1</v>
      </c>
    </row>
    <row r="35" spans="1:3" ht="18.75" x14ac:dyDescent="0.3">
      <c r="A35" s="6">
        <f t="shared" si="1"/>
        <v>9</v>
      </c>
      <c r="B35" s="9" t="s">
        <v>49</v>
      </c>
      <c r="C35" s="7">
        <v>1</v>
      </c>
    </row>
    <row r="36" spans="1:3" ht="18.75" x14ac:dyDescent="0.3">
      <c r="A36" s="6">
        <f t="shared" si="1"/>
        <v>10</v>
      </c>
      <c r="B36" s="9" t="s">
        <v>33</v>
      </c>
      <c r="C36" s="7">
        <v>0.5</v>
      </c>
    </row>
    <row r="37" spans="1:3" ht="37.5" x14ac:dyDescent="0.3">
      <c r="A37" s="6">
        <f t="shared" si="1"/>
        <v>11</v>
      </c>
      <c r="B37" s="4" t="s">
        <v>7</v>
      </c>
      <c r="C37" s="6">
        <v>2</v>
      </c>
    </row>
    <row r="38" spans="1:3" ht="18.75" x14ac:dyDescent="0.3">
      <c r="A38" s="6">
        <f t="shared" si="1"/>
        <v>12</v>
      </c>
      <c r="B38" s="10" t="s">
        <v>8</v>
      </c>
      <c r="C38" s="6">
        <v>1</v>
      </c>
    </row>
    <row r="39" spans="1:3" ht="18.75" x14ac:dyDescent="0.3">
      <c r="A39" s="6">
        <f t="shared" si="1"/>
        <v>13</v>
      </c>
      <c r="B39" s="10" t="s">
        <v>9</v>
      </c>
      <c r="C39" s="6">
        <v>3</v>
      </c>
    </row>
    <row r="40" spans="1:3" ht="18.75" x14ac:dyDescent="0.3">
      <c r="A40" s="56"/>
      <c r="B40" s="36" t="s">
        <v>37</v>
      </c>
      <c r="C40" s="57">
        <f>SUM(C27:C39)</f>
        <v>33.81</v>
      </c>
    </row>
    <row r="41" spans="1:3" ht="18.75" x14ac:dyDescent="0.3">
      <c r="A41" s="58"/>
      <c r="B41" s="59" t="s">
        <v>0</v>
      </c>
      <c r="C41" s="60">
        <f>C17+C25+C40</f>
        <v>82.91</v>
      </c>
    </row>
    <row r="45" spans="1:3" ht="18.75" x14ac:dyDescent="0.3">
      <c r="B45" s="68" t="s">
        <v>54</v>
      </c>
      <c r="C45" s="68"/>
    </row>
    <row r="48" spans="1:3" x14ac:dyDescent="0.25">
      <c r="B48" s="43"/>
    </row>
  </sheetData>
  <mergeCells count="4">
    <mergeCell ref="A7:C7"/>
    <mergeCell ref="A18:C18"/>
    <mergeCell ref="A26:C26"/>
    <mergeCell ref="A4:F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44"/>
  <sheetViews>
    <sheetView view="pageBreakPreview" zoomScale="60" zoomScaleNormal="100" workbookViewId="0">
      <selection activeCell="K27" sqref="K27"/>
    </sheetView>
  </sheetViews>
  <sheetFormatPr defaultRowHeight="15" x14ac:dyDescent="0.25"/>
  <cols>
    <col min="1" max="1" width="11.140625" customWidth="1"/>
    <col min="2" max="2" width="48" customWidth="1"/>
    <col min="3" max="3" width="31" customWidth="1"/>
  </cols>
  <sheetData>
    <row r="2" spans="1:6" x14ac:dyDescent="0.25">
      <c r="C2" s="42" t="s">
        <v>46</v>
      </c>
    </row>
    <row r="3" spans="1:6" ht="65.25" customHeight="1" x14ac:dyDescent="0.25">
      <c r="C3" s="47" t="s">
        <v>59</v>
      </c>
    </row>
    <row r="4" spans="1:6" ht="48" customHeight="1" x14ac:dyDescent="0.3">
      <c r="A4" s="97" t="s">
        <v>55</v>
      </c>
      <c r="B4" s="97"/>
      <c r="C4" s="97"/>
      <c r="D4" s="46"/>
      <c r="E4" s="46"/>
      <c r="F4" s="46"/>
    </row>
    <row r="5" spans="1:6" ht="6.75" customHeight="1" x14ac:dyDescent="0.3">
      <c r="B5" s="1"/>
      <c r="C5" s="1"/>
    </row>
    <row r="6" spans="1:6" ht="36.75" customHeight="1" x14ac:dyDescent="0.3">
      <c r="A6" s="2" t="s">
        <v>42</v>
      </c>
      <c r="B6" s="2" t="s">
        <v>10</v>
      </c>
      <c r="C6" s="2" t="s">
        <v>11</v>
      </c>
    </row>
    <row r="7" spans="1:6" ht="19.5" customHeight="1" x14ac:dyDescent="0.3">
      <c r="A7" s="107" t="s">
        <v>31</v>
      </c>
      <c r="B7" s="108"/>
      <c r="C7" s="109"/>
    </row>
    <row r="8" spans="1:6" ht="18.75" x14ac:dyDescent="0.3">
      <c r="A8" s="69">
        <v>1</v>
      </c>
      <c r="B8" s="9" t="s">
        <v>40</v>
      </c>
      <c r="C8" s="6">
        <v>1</v>
      </c>
    </row>
    <row r="9" spans="1:6" ht="18.75" x14ac:dyDescent="0.3">
      <c r="A9" s="69">
        <f>A8+1</f>
        <v>2</v>
      </c>
      <c r="B9" s="10" t="s">
        <v>1</v>
      </c>
      <c r="C9" s="6">
        <v>20.5</v>
      </c>
    </row>
    <row r="10" spans="1:6" ht="18.75" x14ac:dyDescent="0.3">
      <c r="A10" s="69">
        <f t="shared" ref="A10:A39" si="0">A9+1</f>
        <v>3</v>
      </c>
      <c r="B10" s="9" t="s">
        <v>53</v>
      </c>
      <c r="C10" s="7">
        <v>1.25</v>
      </c>
    </row>
    <row r="11" spans="1:6" ht="18.75" x14ac:dyDescent="0.3">
      <c r="A11" s="69">
        <f t="shared" si="0"/>
        <v>4</v>
      </c>
      <c r="B11" s="39" t="s">
        <v>3</v>
      </c>
      <c r="C11" s="6">
        <v>3.25</v>
      </c>
    </row>
    <row r="12" spans="1:6" ht="18.75" x14ac:dyDescent="0.3">
      <c r="A12" s="69">
        <f t="shared" si="0"/>
        <v>5</v>
      </c>
      <c r="B12" s="10" t="s">
        <v>26</v>
      </c>
      <c r="C12" s="6">
        <v>1</v>
      </c>
    </row>
    <row r="13" spans="1:6" ht="18.75" x14ac:dyDescent="0.3">
      <c r="A13" s="69">
        <f t="shared" si="0"/>
        <v>6</v>
      </c>
      <c r="B13" s="39" t="s">
        <v>35</v>
      </c>
      <c r="C13" s="6">
        <v>1</v>
      </c>
    </row>
    <row r="14" spans="1:6" ht="18.75" x14ac:dyDescent="0.3">
      <c r="A14" s="69">
        <f t="shared" si="0"/>
        <v>7</v>
      </c>
      <c r="B14" s="11" t="s">
        <v>27</v>
      </c>
      <c r="C14" s="6">
        <v>1.5</v>
      </c>
    </row>
    <row r="15" spans="1:6" ht="18.75" x14ac:dyDescent="0.3">
      <c r="A15" s="69">
        <f t="shared" si="0"/>
        <v>8</v>
      </c>
      <c r="B15" s="11" t="s">
        <v>41</v>
      </c>
      <c r="C15" s="12">
        <v>3</v>
      </c>
    </row>
    <row r="16" spans="1:6" ht="18.75" x14ac:dyDescent="0.3">
      <c r="A16" s="69">
        <v>9</v>
      </c>
      <c r="B16" s="11" t="s">
        <v>56</v>
      </c>
      <c r="C16" s="12">
        <v>1</v>
      </c>
    </row>
    <row r="17" spans="1:3" ht="18.75" x14ac:dyDescent="0.3">
      <c r="A17" s="69"/>
      <c r="B17" s="31" t="s">
        <v>15</v>
      </c>
      <c r="C17" s="32">
        <f>SUM(C8:C16)</f>
        <v>33.5</v>
      </c>
    </row>
    <row r="18" spans="1:3" ht="18.75" x14ac:dyDescent="0.3">
      <c r="A18" s="110" t="s">
        <v>32</v>
      </c>
      <c r="B18" s="111"/>
      <c r="C18" s="112"/>
    </row>
    <row r="19" spans="1:3" ht="18.75" x14ac:dyDescent="0.3">
      <c r="A19" s="69">
        <v>1</v>
      </c>
      <c r="B19" s="40" t="s">
        <v>24</v>
      </c>
      <c r="C19" s="12">
        <v>2</v>
      </c>
    </row>
    <row r="20" spans="1:3" ht="37.5" x14ac:dyDescent="0.3">
      <c r="A20" s="69">
        <f t="shared" si="0"/>
        <v>2</v>
      </c>
      <c r="B20" s="15" t="s">
        <v>25</v>
      </c>
      <c r="C20" s="12">
        <v>1</v>
      </c>
    </row>
    <row r="21" spans="1:3" ht="18.75" x14ac:dyDescent="0.3">
      <c r="A21" s="69">
        <f t="shared" si="0"/>
        <v>3</v>
      </c>
      <c r="B21" s="15" t="s">
        <v>18</v>
      </c>
      <c r="C21" s="12">
        <v>1</v>
      </c>
    </row>
    <row r="22" spans="1:3" ht="18.75" x14ac:dyDescent="0.3">
      <c r="A22" s="69">
        <f t="shared" si="0"/>
        <v>4</v>
      </c>
      <c r="B22" s="15" t="s">
        <v>19</v>
      </c>
      <c r="C22" s="12">
        <v>1</v>
      </c>
    </row>
    <row r="23" spans="1:3" ht="18.75" x14ac:dyDescent="0.3">
      <c r="A23" s="69">
        <f t="shared" si="0"/>
        <v>5</v>
      </c>
      <c r="B23" s="4" t="s">
        <v>28</v>
      </c>
      <c r="C23" s="6">
        <v>1</v>
      </c>
    </row>
    <row r="24" spans="1:3" ht="18.75" x14ac:dyDescent="0.3">
      <c r="A24" s="69">
        <f t="shared" si="0"/>
        <v>6</v>
      </c>
      <c r="B24" s="5" t="s">
        <v>47</v>
      </c>
      <c r="C24" s="8">
        <v>1</v>
      </c>
    </row>
    <row r="25" spans="1:3" ht="18.75" x14ac:dyDescent="0.3">
      <c r="A25" s="69"/>
      <c r="B25" s="33" t="s">
        <v>15</v>
      </c>
      <c r="C25" s="34">
        <f>SUM(C19:C24)</f>
        <v>7</v>
      </c>
    </row>
    <row r="26" spans="1:3" ht="18.75" x14ac:dyDescent="0.3">
      <c r="A26" s="110" t="s">
        <v>39</v>
      </c>
      <c r="B26" s="111"/>
      <c r="C26" s="112"/>
    </row>
    <row r="27" spans="1:3" ht="37.5" x14ac:dyDescent="0.3">
      <c r="A27" s="69">
        <v>1</v>
      </c>
      <c r="B27" s="4" t="s">
        <v>52</v>
      </c>
      <c r="C27" s="6">
        <v>1</v>
      </c>
    </row>
    <row r="28" spans="1:3" ht="18.75" x14ac:dyDescent="0.3">
      <c r="A28" s="69">
        <f t="shared" si="0"/>
        <v>2</v>
      </c>
      <c r="B28" s="4" t="s">
        <v>12</v>
      </c>
      <c r="C28" s="6">
        <v>15.25</v>
      </c>
    </row>
    <row r="29" spans="1:3" ht="18.75" x14ac:dyDescent="0.3">
      <c r="A29" s="69">
        <f t="shared" si="0"/>
        <v>3</v>
      </c>
      <c r="B29" s="4" t="s">
        <v>29</v>
      </c>
      <c r="C29" s="6">
        <v>1</v>
      </c>
    </row>
    <row r="30" spans="1:3" ht="18.75" x14ac:dyDescent="0.3">
      <c r="A30" s="69">
        <f t="shared" si="0"/>
        <v>4</v>
      </c>
      <c r="B30" s="10" t="s">
        <v>6</v>
      </c>
      <c r="C30" s="6">
        <v>3</v>
      </c>
    </row>
    <row r="31" spans="1:3" ht="18.75" x14ac:dyDescent="0.3">
      <c r="A31" s="69">
        <f t="shared" si="0"/>
        <v>5</v>
      </c>
      <c r="B31" s="21" t="s">
        <v>38</v>
      </c>
      <c r="C31" s="6">
        <v>2</v>
      </c>
    </row>
    <row r="32" spans="1:3" ht="37.5" x14ac:dyDescent="0.3">
      <c r="A32" s="69">
        <f t="shared" si="0"/>
        <v>6</v>
      </c>
      <c r="B32" s="4" t="s">
        <v>50</v>
      </c>
      <c r="C32" s="6">
        <v>2.75</v>
      </c>
    </row>
    <row r="33" spans="1:3" ht="39" customHeight="1" x14ac:dyDescent="0.3">
      <c r="A33" s="69">
        <f t="shared" si="0"/>
        <v>7</v>
      </c>
      <c r="B33" s="21" t="s">
        <v>51</v>
      </c>
      <c r="C33" s="7">
        <v>1</v>
      </c>
    </row>
    <row r="34" spans="1:3" ht="18.75" x14ac:dyDescent="0.3">
      <c r="A34" s="69">
        <f t="shared" si="0"/>
        <v>8</v>
      </c>
      <c r="B34" s="9" t="s">
        <v>20</v>
      </c>
      <c r="C34" s="7">
        <v>1</v>
      </c>
    </row>
    <row r="35" spans="1:3" ht="18.75" x14ac:dyDescent="0.3">
      <c r="A35" s="69">
        <f t="shared" si="0"/>
        <v>9</v>
      </c>
      <c r="B35" s="9" t="s">
        <v>49</v>
      </c>
      <c r="C35" s="7">
        <v>1</v>
      </c>
    </row>
    <row r="36" spans="1:3" ht="18.75" x14ac:dyDescent="0.3">
      <c r="A36" s="69">
        <f t="shared" si="0"/>
        <v>10</v>
      </c>
      <c r="B36" s="9" t="s">
        <v>30</v>
      </c>
      <c r="C36" s="7">
        <v>0.5</v>
      </c>
    </row>
    <row r="37" spans="1:3" ht="18.75" x14ac:dyDescent="0.3">
      <c r="A37" s="69">
        <f t="shared" si="0"/>
        <v>11</v>
      </c>
      <c r="B37" s="4" t="s">
        <v>7</v>
      </c>
      <c r="C37" s="6">
        <v>1.25</v>
      </c>
    </row>
    <row r="38" spans="1:3" ht="18.75" x14ac:dyDescent="0.3">
      <c r="A38" s="69">
        <f t="shared" si="0"/>
        <v>12</v>
      </c>
      <c r="B38" s="10" t="s">
        <v>8</v>
      </c>
      <c r="C38" s="6">
        <v>1.5</v>
      </c>
    </row>
    <row r="39" spans="1:3" ht="18.75" x14ac:dyDescent="0.3">
      <c r="A39" s="69">
        <f t="shared" si="0"/>
        <v>13</v>
      </c>
      <c r="B39" s="10" t="s">
        <v>9</v>
      </c>
      <c r="C39" s="6">
        <v>3</v>
      </c>
    </row>
    <row r="40" spans="1:3" ht="19.5" thickBot="1" x14ac:dyDescent="0.35">
      <c r="A40" s="35"/>
      <c r="B40" s="36" t="s">
        <v>15</v>
      </c>
      <c r="C40" s="8">
        <f>SUM(C27:C39)</f>
        <v>34.25</v>
      </c>
    </row>
    <row r="41" spans="1:3" ht="19.5" thickBot="1" x14ac:dyDescent="0.35">
      <c r="A41" s="13"/>
      <c r="B41" s="25" t="s">
        <v>0</v>
      </c>
      <c r="C41" s="37">
        <f>C17+C25+C40</f>
        <v>74.75</v>
      </c>
    </row>
    <row r="44" spans="1:3" ht="18.75" x14ac:dyDescent="0.3">
      <c r="B44" s="68" t="s">
        <v>54</v>
      </c>
      <c r="C44" s="68"/>
    </row>
  </sheetData>
  <mergeCells count="4">
    <mergeCell ref="A7:C7"/>
    <mergeCell ref="A18:C18"/>
    <mergeCell ref="A26:C26"/>
    <mergeCell ref="A4:C4"/>
  </mergeCells>
  <pageMargins left="0.7" right="0.7" top="0.75" bottom="0.75" header="0.3" footer="0.3"/>
  <pageSetup paperSize="9" scale="7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ЗДО №7</vt:lpstr>
      <vt:lpstr>ГУНЧА</vt:lpstr>
      <vt:lpstr>ЗДО №4</vt:lpstr>
      <vt:lpstr>ЗДО №2</vt:lpstr>
      <vt:lpstr>ГУНЧА!Область_друку</vt:lpstr>
      <vt:lpstr>'ЗДО №2'!Область_друку</vt:lpstr>
      <vt:lpstr>'ЗДО №4'!Область_друку</vt:lpstr>
      <vt:lpstr>'ЗДО №7'!Область_друку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2025-09-25T12:13:42Z</dcterms:modified>
</cp:coreProperties>
</file>