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Секретаріат\СЕСІЇ 8 скликання\2025 рік\92 сесія 16.12.2025\92 РІШЕННЯ\15 зміни до Програми ЦРЛ\"/>
    </mc:Choice>
  </mc:AlternateContent>
  <xr:revisionPtr revIDLastSave="0" documentId="13_ncr:1_{25560027-CC03-41C3-8690-4C4B315207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7" i="1" l="1"/>
  <c r="I36" i="1" s="1"/>
  <c r="J35" i="1"/>
  <c r="F17" i="1"/>
  <c r="G17" i="1"/>
  <c r="G36" i="1" s="1"/>
  <c r="H17" i="1"/>
  <c r="E17" i="1"/>
  <c r="E36" i="1" s="1"/>
  <c r="J11" i="1"/>
  <c r="F36" i="1"/>
  <c r="J34" i="1" l="1"/>
  <c r="H29" i="1" l="1"/>
  <c r="H36" i="1" s="1"/>
  <c r="J33" i="1" l="1"/>
  <c r="J18" i="1" l="1"/>
  <c r="J17" i="1" l="1"/>
  <c r="J12" i="1"/>
  <c r="J13" i="1"/>
  <c r="J14" i="1"/>
  <c r="J15" i="1"/>
  <c r="J16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6" i="1" l="1"/>
</calcChain>
</file>

<file path=xl/sharedStrings.xml><?xml version="1.0" encoding="utf-8"?>
<sst xmlns="http://schemas.openxmlformats.org/spreadsheetml/2006/main" count="134" uniqueCount="97">
  <si>
    <t>План заходів</t>
  </si>
  <si>
    <t>Програми фінансової підтримки Комунального некомерційного підприємства</t>
  </si>
  <si>
    <t xml:space="preserve">«Гайсинська центральна районна лікарня Гайсинської міської ради» </t>
  </si>
  <si>
    <t xml:space="preserve"> на 2021 – 2025 роки</t>
  </si>
  <si>
    <t>№ з/п</t>
  </si>
  <si>
    <t>Перелік заходів програми</t>
  </si>
  <si>
    <t>Строк виконання заходу, роки</t>
  </si>
  <si>
    <t>Джерела фінансування</t>
  </si>
  <si>
    <t>Орієнтовні обсяги фінансування(вартість), тис. гривень, у тому числі:</t>
  </si>
  <si>
    <t>Очікуваний  результат</t>
  </si>
  <si>
    <t>І етап</t>
  </si>
  <si>
    <t>ІІ етап</t>
  </si>
  <si>
    <t>ІІІ етап</t>
  </si>
  <si>
    <t>IV  етап</t>
  </si>
  <si>
    <t>V етап</t>
  </si>
  <si>
    <t xml:space="preserve">Всього </t>
  </si>
  <si>
    <t>2021 р.</t>
  </si>
  <si>
    <t>2022 р.</t>
  </si>
  <si>
    <t>2023 р.</t>
  </si>
  <si>
    <t>2024 р.</t>
  </si>
  <si>
    <t>2025 р.</t>
  </si>
  <si>
    <t>1.</t>
  </si>
  <si>
    <t>Оплата праці і нарахування на заробітну плату</t>
  </si>
  <si>
    <t xml:space="preserve">2021 -2025 </t>
  </si>
  <si>
    <t>Місцеві бюджети</t>
  </si>
  <si>
    <t>2.</t>
  </si>
  <si>
    <t>Медикаменти та перев’язувальні матеріали</t>
  </si>
  <si>
    <t>3.</t>
  </si>
  <si>
    <t>Оплата послуг (крім комунальних)</t>
  </si>
  <si>
    <t>4.</t>
  </si>
  <si>
    <t>Оплата комунальних послуг та енергоносіїв</t>
  </si>
  <si>
    <t>5.</t>
  </si>
  <si>
    <t>Придбання обладнання і предметів довгострокового користування</t>
  </si>
  <si>
    <t>6.</t>
  </si>
  <si>
    <t>Надання стоматологічних послуг сільському населенню</t>
  </si>
  <si>
    <t>Покращення надання медичних послуг населенню</t>
  </si>
  <si>
    <t>7.</t>
  </si>
  <si>
    <t>Виконання вимог діючого законодавства</t>
  </si>
  <si>
    <t>8.</t>
  </si>
  <si>
    <t>Проведення медичних оглядів працівників бюджетних установ та організацій, призовників</t>
  </si>
  <si>
    <t>Придбання продуктів харчування</t>
  </si>
  <si>
    <t>Забезпечення збалансованого харчування хворих</t>
  </si>
  <si>
    <t>Забезпечення засобами індивідуального захисту працівників для боротьби з Ковід</t>
  </si>
  <si>
    <t>Збереження здоров'я працівників</t>
  </si>
  <si>
    <t>Виплата пільгової пенсії працівникам</t>
  </si>
  <si>
    <t>Виплата матеріальної допомоги не медичним працівникам</t>
  </si>
  <si>
    <t>Підвищення мотивації праці</t>
  </si>
  <si>
    <t>Забезпечення   заходів з підготовки та перепідготовки кадрів</t>
  </si>
  <si>
    <t>Покращення кваліфікації працівників</t>
  </si>
  <si>
    <t>Здійснення цільового направлення молоді  на навчання у вищі медичні заклади, до- та післядипломне навчання студентів з укладанням контракту з метою подальшогоїхнього працевлаштування на підприємстві</t>
  </si>
  <si>
    <t>Забезпеченність кадрами</t>
  </si>
  <si>
    <t xml:space="preserve">Обов'язкове страхування медичних та не медичних працівників </t>
  </si>
  <si>
    <t>Виконання вимог чинного законодавства</t>
  </si>
  <si>
    <t>Придбання препаратів інсуліну та лікарських препаратів для хворих на цукровий та нецукровий діабет</t>
  </si>
  <si>
    <t>2021-2025</t>
  </si>
  <si>
    <t>Надання медичної допомоги хворим на ендокринологічні захворювання</t>
  </si>
  <si>
    <t>Підвищення рівня оснащення сучасним медичним обладнанням та виробами медичного призначення, створення умов для ефективного функціонування лікувальних закладів, придбання вакцин.</t>
  </si>
  <si>
    <t>Підвищення ефективності роботи закладу охорони здоров’я, проведення поточних ремонтів об’єктів закладу, створення сучасної системи інформаційного забезпечення, проведення бакдосліджень працівників шкіл та дитячих садочків</t>
  </si>
  <si>
    <t>Дотримання санітарних норм,підвищення ефективності роботи закладу охорони здоров’я,  умов перебування хворих в стаціонарних та амбулаторних відділеннях</t>
  </si>
  <si>
    <t>Підвищення ефективності роботи закладу охорони здоров’я, покращення матеріально-технічного оснащення</t>
  </si>
  <si>
    <t>Проведення поточного та капітального ремонту приміщень, будівництва та реконструкції. Капітальний ремонт обладнання</t>
  </si>
  <si>
    <t>Придбання предметів, матеріалів, обладнання та інвентару, у т.ч.</t>
  </si>
  <si>
    <t>Забезпечення пально-мастильними матеріалами для безперебійного електропостачання, створення належних умов  перебування пацієнтів у стаціонарі</t>
  </si>
  <si>
    <t>1.Створення резерву пально-мастильних матеріалів</t>
  </si>
  <si>
    <t>2.Придбання постільної білизни</t>
  </si>
  <si>
    <t>Місцевий бюджет</t>
  </si>
  <si>
    <t>3.Матеріали, обладнання та інвентар</t>
  </si>
  <si>
    <t>2022-  2025</t>
  </si>
  <si>
    <t>2. Реконструкцiя примiщень першого поверху КНП "Гайсинська ЦРЛ"</t>
  </si>
  <si>
    <t>1. Проведення поточного та капітального ремонту приміщень, будівництва та реконструкції. Капітальний ремонт обладнання</t>
  </si>
  <si>
    <t xml:space="preserve">2021-2025 </t>
  </si>
  <si>
    <t>Виконання вимог Постанови КМ України від 13.03.2022 р. №271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</si>
  <si>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</si>
  <si>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</si>
  <si>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</si>
  <si>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</si>
  <si>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</si>
  <si>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</si>
  <si>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</si>
  <si>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</si>
  <si>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</si>
  <si>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</si>
  <si>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</si>
  <si>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Проведення медичних оглядів для отримання дозволу на право отримання та носіння зброї громадянами, що є жителями  Гайсинської міської територіальної громади</t>
  </si>
  <si>
    <t>Зубопротезування пільгових категорій населення, що є жителями  Гайсинської міської територіальної громади та військовослужбовців</t>
  </si>
  <si>
    <t>Міський голова</t>
  </si>
  <si>
    <t>Анатолій ГУК</t>
  </si>
  <si>
    <t>20.</t>
  </si>
  <si>
    <t>Відшкодування  вартості оренди (найму) житла лікарям, які перебувають у трудових відносинах з Комунальним некомерційним підприємством «Гайсинська центральна районна лікарня Гайсинської міської ради» на території Гайсинської міської ради</t>
  </si>
  <si>
    <t>21.</t>
  </si>
  <si>
    <t>2024-2025</t>
  </si>
  <si>
    <t>Залучення лікарів до роботи в КНП «Гайсинська центральна районна лікарня Гайсинської міської ради», що забезпечить укладання договорів з НСЗУ</t>
  </si>
  <si>
    <t>Інші витрати згідно заходів  Акту №04-30/6 від 29.03.2024 р.</t>
  </si>
  <si>
    <t>Відшкодування витрат за спожиті енергоносії до  бюджету Гайсинської міської ради</t>
  </si>
  <si>
    <t>Покращення умов перебування хворих, будівництво киснезабезпечення, реконструкція відділення екстреної (невідкладної) медичної допомоги, реконструкція електромережі, виготовлення  ПКД, реконструкція реабілітаційного відділення</t>
  </si>
  <si>
    <t>Підвищення мотивації праці, утримання лікарів -інтернів, працівників  протитуберкульозного кабінету та пункту мікроскопії з діагностики туберкульозу клініко-діагностичної лабораторії, оплата середнього заробітку тимчасово відсутнім працівникам , які уклали контракт на військову службу в збройних силах України,утримання фахів,УТРИМАННЯ ФАХІВЦЯ ІЗ СУПРОВОДУ ВЕТЕРАНІВ</t>
  </si>
  <si>
    <t xml:space="preserve">"Додаток 
до   рішення 92 сесії  Гайсинської міської ради 8 скликання   від 16.12.2025 року №15
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</si>
</sst>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_-"/>
    <numFmt numFmtId="165" formatCode="0.000"/>
  </numFmts>
  <fonts count="14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1" fillId="2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165" fontId="3" fillId="0" borderId="1" xfId="0" applyNumberFormat="1" applyFont="1" applyFill="1" applyBorder="1" applyAlignment="1">
      <alignment horizontal="left" vertical="center" wrapText="1" indent="1"/>
    </xf>
    <xf numFmtId="165" fontId="3" fillId="0" borderId="0" xfId="0" applyNumberFormat="1" applyFont="1" applyFill="1" applyBorder="1" applyAlignment="1">
      <alignment horizontal="left" vertical="center" wrapText="1" indent="1"/>
    </xf>
    <xf numFmtId="165" fontId="11" fillId="2" borderId="0" xfId="2" applyNumberFormat="1" applyBorder="1" applyAlignment="1">
      <alignment horizontal="left" vertical="center" wrapText="1" indent="1"/>
    </xf>
    <xf numFmtId="165" fontId="11" fillId="2" borderId="1" xfId="2" applyNumberFormat="1" applyBorder="1" applyAlignment="1">
      <alignment horizontal="left" vertical="center" wrapText="1" indent="1"/>
    </xf>
    <xf numFmtId="0" fontId="11" fillId="2" borderId="0" xfId="2"/>
    <xf numFmtId="0" fontId="4" fillId="0" borderId="2" xfId="0" applyFont="1" applyBorder="1"/>
    <xf numFmtId="165" fontId="7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top" wrapText="1" indent="1"/>
    </xf>
    <xf numFmtId="165" fontId="7" fillId="0" borderId="3" xfId="0" applyNumberFormat="1" applyFont="1" applyBorder="1" applyAlignment="1">
      <alignment horizontal="center" vertical="center" wrapText="1"/>
    </xf>
    <xf numFmtId="165" fontId="10" fillId="0" borderId="3" xfId="1" applyNumberFormat="1" applyFont="1" applyBorder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165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165" fontId="10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1"/>
    </xf>
    <xf numFmtId="165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 indent="1"/>
    </xf>
    <xf numFmtId="165" fontId="13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</cellXfs>
  <cellStyles count="3">
    <cellStyle name="Звичайний" xfId="0" builtinId="0"/>
    <cellStyle name="Поганий" xfId="2" builtinId="27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34" zoomScaleNormal="100" zoomScaleSheetLayoutView="100" workbookViewId="0">
      <selection activeCell="I34" sqref="I34"/>
    </sheetView>
  </sheetViews>
  <sheetFormatPr defaultColWidth="9" defaultRowHeight="15"/>
  <cols>
    <col min="1" max="1" width="6.5703125" customWidth="1"/>
    <col min="2" max="2" width="34" customWidth="1"/>
    <col min="3" max="3" width="10.85546875" customWidth="1"/>
    <col min="4" max="6" width="13.42578125" customWidth="1"/>
    <col min="7" max="7" width="13" customWidth="1"/>
    <col min="8" max="8" width="13.5703125" customWidth="1"/>
    <col min="9" max="9" width="12.5703125" customWidth="1"/>
    <col min="10" max="10" width="14" customWidth="1"/>
    <col min="11" max="11" width="64.28515625" customWidth="1"/>
    <col min="12" max="12" width="12.7109375" hidden="1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46" t="s">
        <v>96</v>
      </c>
    </row>
    <row r="2" spans="1:12" ht="31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47"/>
    </row>
    <row r="3" spans="1:12" ht="15.75">
      <c r="A3" s="1"/>
      <c r="B3" s="1"/>
      <c r="C3" s="1"/>
      <c r="D3" s="2" t="s">
        <v>0</v>
      </c>
      <c r="E3" s="1"/>
      <c r="F3" s="1"/>
      <c r="G3" s="1"/>
      <c r="H3" s="1"/>
      <c r="I3" s="1"/>
      <c r="J3" s="1"/>
      <c r="K3" s="1"/>
    </row>
    <row r="4" spans="1:12" ht="15.75">
      <c r="A4" s="1"/>
      <c r="B4" s="1"/>
      <c r="C4" s="1"/>
      <c r="D4" s="2" t="s">
        <v>1</v>
      </c>
      <c r="E4" s="1"/>
      <c r="F4" s="1"/>
      <c r="G4" s="1"/>
      <c r="H4" s="1"/>
      <c r="I4" s="1"/>
      <c r="J4" s="1"/>
      <c r="K4" s="1"/>
    </row>
    <row r="5" spans="1:12" ht="15.75">
      <c r="A5" s="1"/>
      <c r="B5" s="1"/>
      <c r="C5" s="1"/>
      <c r="D5" s="2" t="s">
        <v>2</v>
      </c>
      <c r="E5" s="1"/>
      <c r="F5" s="1"/>
      <c r="G5" s="1"/>
      <c r="H5" s="1"/>
      <c r="I5" s="1"/>
      <c r="J5" s="1"/>
      <c r="K5" s="1"/>
    </row>
    <row r="6" spans="1:12" ht="15.75">
      <c r="A6" s="1"/>
      <c r="B6" s="1"/>
      <c r="C6" s="1"/>
      <c r="D6" s="5" t="s">
        <v>3</v>
      </c>
      <c r="E6" s="1"/>
      <c r="F6" s="1"/>
      <c r="G6" s="1"/>
      <c r="H6" s="1"/>
      <c r="I6" s="1"/>
      <c r="J6" s="1"/>
      <c r="K6" s="1"/>
    </row>
    <row r="7" spans="1:12" ht="61.5" customHeight="1">
      <c r="A7" s="39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39"/>
      <c r="G7" s="39"/>
      <c r="H7" s="39"/>
      <c r="I7" s="39"/>
      <c r="J7" s="39"/>
      <c r="K7" s="39" t="s">
        <v>9</v>
      </c>
    </row>
    <row r="8" spans="1:12">
      <c r="A8" s="39"/>
      <c r="B8" s="39"/>
      <c r="C8" s="39"/>
      <c r="D8" s="39"/>
      <c r="E8" s="14" t="s">
        <v>10</v>
      </c>
      <c r="F8" s="14" t="s">
        <v>11</v>
      </c>
      <c r="G8" s="14" t="s">
        <v>12</v>
      </c>
      <c r="H8" s="14" t="s">
        <v>13</v>
      </c>
      <c r="I8" s="14" t="s">
        <v>14</v>
      </c>
      <c r="J8" s="39" t="s">
        <v>15</v>
      </c>
      <c r="K8" s="39"/>
    </row>
    <row r="9" spans="1:12">
      <c r="A9" s="39"/>
      <c r="B9" s="39"/>
      <c r="C9" s="39"/>
      <c r="D9" s="39"/>
      <c r="E9" s="14" t="s">
        <v>16</v>
      </c>
      <c r="F9" s="14" t="s">
        <v>17</v>
      </c>
      <c r="G9" s="14" t="s">
        <v>18</v>
      </c>
      <c r="H9" s="14" t="s">
        <v>19</v>
      </c>
      <c r="I9" s="14" t="s">
        <v>20</v>
      </c>
      <c r="J9" s="39"/>
      <c r="K9" s="39"/>
    </row>
    <row r="10" spans="1:12" ht="90">
      <c r="A10" s="30" t="s">
        <v>21</v>
      </c>
      <c r="B10" s="15" t="s">
        <v>22</v>
      </c>
      <c r="C10" s="26" t="s">
        <v>70</v>
      </c>
      <c r="D10" s="15" t="s">
        <v>65</v>
      </c>
      <c r="E10" s="17">
        <v>3823.5</v>
      </c>
      <c r="F10" s="17">
        <v>4205.8999999999996</v>
      </c>
      <c r="G10" s="17">
        <v>5146.6000000000004</v>
      </c>
      <c r="H10" s="17">
        <v>5735.2839999999997</v>
      </c>
      <c r="I10" s="33">
        <v>8509.6270000000004</v>
      </c>
      <c r="J10" s="34">
        <f>SUM(E10:I10)</f>
        <v>27420.911</v>
      </c>
      <c r="K10" s="26" t="s">
        <v>95</v>
      </c>
      <c r="L10" s="6">
        <v>3517.9589999999998</v>
      </c>
    </row>
    <row r="11" spans="1:12" ht="60">
      <c r="A11" s="30" t="s">
        <v>25</v>
      </c>
      <c r="B11" s="15" t="s">
        <v>26</v>
      </c>
      <c r="C11" s="26" t="s">
        <v>70</v>
      </c>
      <c r="D11" s="15" t="s">
        <v>65</v>
      </c>
      <c r="E11" s="17">
        <v>1000</v>
      </c>
      <c r="F11" s="17">
        <v>1100</v>
      </c>
      <c r="G11" s="17">
        <v>6565.7</v>
      </c>
      <c r="H11" s="17">
        <v>3665.8009999999999</v>
      </c>
      <c r="I11" s="33">
        <v>1561.0039999999999</v>
      </c>
      <c r="J11" s="34">
        <f>SUM(E11:I11)</f>
        <v>13892.505000000001</v>
      </c>
      <c r="K11" s="26" t="s">
        <v>56</v>
      </c>
      <c r="L11" s="6">
        <v>1031.1500000000001</v>
      </c>
    </row>
    <row r="12" spans="1:12" ht="60">
      <c r="A12" s="30" t="s">
        <v>27</v>
      </c>
      <c r="B12" s="15" t="s">
        <v>28</v>
      </c>
      <c r="C12" s="26" t="s">
        <v>70</v>
      </c>
      <c r="D12" s="15" t="s">
        <v>65</v>
      </c>
      <c r="E12" s="17">
        <v>540.20000000000005</v>
      </c>
      <c r="F12" s="17">
        <v>594.20000000000005</v>
      </c>
      <c r="G12" s="17">
        <v>1413.6</v>
      </c>
      <c r="H12" s="17">
        <v>199.97200000000001</v>
      </c>
      <c r="I12" s="17">
        <v>0</v>
      </c>
      <c r="J12" s="34">
        <f t="shared" ref="J12:J32" si="0">SUM(E12:I12)</f>
        <v>2747.9720000000002</v>
      </c>
      <c r="K12" s="26" t="s">
        <v>57</v>
      </c>
      <c r="L12" s="6">
        <v>0</v>
      </c>
    </row>
    <row r="13" spans="1:12" ht="45">
      <c r="A13" s="30" t="s">
        <v>29</v>
      </c>
      <c r="B13" s="15" t="s">
        <v>30</v>
      </c>
      <c r="C13" s="26" t="s">
        <v>70</v>
      </c>
      <c r="D13" s="15" t="s">
        <v>65</v>
      </c>
      <c r="E13" s="17">
        <v>6498.1480000000001</v>
      </c>
      <c r="F13" s="17">
        <v>12800</v>
      </c>
      <c r="G13" s="17">
        <v>9202.2999999999993</v>
      </c>
      <c r="H13" s="17">
        <v>11231</v>
      </c>
      <c r="I13" s="17">
        <v>11842.86</v>
      </c>
      <c r="J13" s="34">
        <f t="shared" si="0"/>
        <v>51574.308000000005</v>
      </c>
      <c r="K13" s="26" t="s">
        <v>58</v>
      </c>
      <c r="L13" s="7">
        <v>12586.913</v>
      </c>
    </row>
    <row r="14" spans="1:12" ht="60" customHeight="1">
      <c r="A14" s="30" t="s">
        <v>31</v>
      </c>
      <c r="B14" s="15" t="s">
        <v>32</v>
      </c>
      <c r="C14" s="26" t="s">
        <v>70</v>
      </c>
      <c r="D14" s="15" t="s">
        <v>65</v>
      </c>
      <c r="E14" s="17">
        <v>2727.538</v>
      </c>
      <c r="F14" s="36">
        <v>14459.106</v>
      </c>
      <c r="G14" s="36">
        <v>24566.6</v>
      </c>
      <c r="H14" s="17">
        <v>3305.4009999999998</v>
      </c>
      <c r="I14" s="33">
        <v>3745.3389999999999</v>
      </c>
      <c r="J14" s="34">
        <f t="shared" si="0"/>
        <v>48803.983999999997</v>
      </c>
      <c r="K14" s="26" t="s">
        <v>59</v>
      </c>
      <c r="L14" s="8">
        <v>11414.781999999999</v>
      </c>
    </row>
    <row r="15" spans="1:12" ht="48" customHeight="1">
      <c r="A15" s="30" t="s">
        <v>33</v>
      </c>
      <c r="B15" s="15" t="s">
        <v>34</v>
      </c>
      <c r="C15" s="26" t="s">
        <v>70</v>
      </c>
      <c r="D15" s="15" t="s">
        <v>65</v>
      </c>
      <c r="E15" s="17">
        <v>296.60000000000002</v>
      </c>
      <c r="F15" s="17">
        <v>326.3</v>
      </c>
      <c r="G15" s="17">
        <v>572.70399999999995</v>
      </c>
      <c r="H15" s="17">
        <v>500.38499999999999</v>
      </c>
      <c r="I15" s="17">
        <v>281.21600000000001</v>
      </c>
      <c r="J15" s="34">
        <f t="shared" si="0"/>
        <v>1977.2049999999999</v>
      </c>
      <c r="K15" s="26" t="s">
        <v>35</v>
      </c>
      <c r="L15" s="7">
        <v>526.74</v>
      </c>
    </row>
    <row r="16" spans="1:12" ht="77.25" customHeight="1">
      <c r="A16" s="30" t="s">
        <v>36</v>
      </c>
      <c r="B16" s="15" t="s">
        <v>84</v>
      </c>
      <c r="C16" s="26" t="s">
        <v>70</v>
      </c>
      <c r="D16" s="15" t="s">
        <v>24</v>
      </c>
      <c r="E16" s="17">
        <v>250</v>
      </c>
      <c r="F16" s="17">
        <v>275</v>
      </c>
      <c r="G16" s="17">
        <v>302.5</v>
      </c>
      <c r="H16" s="17">
        <v>360.5</v>
      </c>
      <c r="I16" s="17">
        <v>721.2</v>
      </c>
      <c r="J16" s="34">
        <f t="shared" si="0"/>
        <v>1909.2</v>
      </c>
      <c r="K16" s="15" t="s">
        <v>37</v>
      </c>
      <c r="L16" s="7">
        <v>302.5</v>
      </c>
    </row>
    <row r="17" spans="1:12" ht="90.75" customHeight="1">
      <c r="A17" s="44" t="s">
        <v>38</v>
      </c>
      <c r="B17" s="37" t="s">
        <v>60</v>
      </c>
      <c r="C17" s="39" t="s">
        <v>23</v>
      </c>
      <c r="D17" s="45" t="s">
        <v>65</v>
      </c>
      <c r="E17" s="17">
        <f>E18+E19</f>
        <v>2330.1610000000001</v>
      </c>
      <c r="F17" s="17">
        <f t="shared" ref="F17:I17" si="1">F18+F19</f>
        <v>10403.576999999999</v>
      </c>
      <c r="G17" s="17">
        <f t="shared" si="1"/>
        <v>12064.346</v>
      </c>
      <c r="H17" s="17">
        <f t="shared" si="1"/>
        <v>29737.464</v>
      </c>
      <c r="I17" s="17">
        <f t="shared" si="1"/>
        <v>7150.9579999999996</v>
      </c>
      <c r="J17" s="34">
        <f t="shared" si="0"/>
        <v>61686.505999999994</v>
      </c>
      <c r="K17" s="42" t="s">
        <v>94</v>
      </c>
      <c r="L17" s="7"/>
    </row>
    <row r="18" spans="1:12" ht="93" customHeight="1">
      <c r="A18" s="44"/>
      <c r="B18" s="37" t="s">
        <v>69</v>
      </c>
      <c r="C18" s="39"/>
      <c r="D18" s="45"/>
      <c r="E18" s="17">
        <v>2330.1610000000001</v>
      </c>
      <c r="F18" s="17">
        <v>9700</v>
      </c>
      <c r="G18" s="17">
        <v>11291.4</v>
      </c>
      <c r="H18" s="17">
        <v>29737.464</v>
      </c>
      <c r="I18" s="38">
        <v>7150.9579999999996</v>
      </c>
      <c r="J18" s="34">
        <f t="shared" si="0"/>
        <v>60209.983</v>
      </c>
      <c r="K18" s="42"/>
      <c r="L18" s="7"/>
    </row>
    <row r="19" spans="1:12" ht="54.75" customHeight="1">
      <c r="A19" s="44"/>
      <c r="B19" s="16" t="s">
        <v>68</v>
      </c>
      <c r="C19" s="39"/>
      <c r="D19" s="45"/>
      <c r="E19" s="17">
        <v>0</v>
      </c>
      <c r="F19" s="18">
        <v>703.577</v>
      </c>
      <c r="G19" s="17">
        <v>772.94600000000003</v>
      </c>
      <c r="H19" s="19">
        <v>0</v>
      </c>
      <c r="I19" s="17">
        <v>0</v>
      </c>
      <c r="J19" s="34">
        <f t="shared" si="0"/>
        <v>1476.5230000000001</v>
      </c>
      <c r="K19" s="42"/>
      <c r="L19" s="8">
        <v>9626.2240000000002</v>
      </c>
    </row>
    <row r="20" spans="1:12" ht="63">
      <c r="A20" s="31" t="s">
        <v>72</v>
      </c>
      <c r="B20" s="15" t="s">
        <v>39</v>
      </c>
      <c r="C20" s="26" t="s">
        <v>70</v>
      </c>
      <c r="D20" s="15" t="s">
        <v>65</v>
      </c>
      <c r="E20" s="17">
        <v>974.4</v>
      </c>
      <c r="F20" s="36">
        <v>10513.14</v>
      </c>
      <c r="G20" s="17">
        <v>2400</v>
      </c>
      <c r="H20" s="17">
        <v>0</v>
      </c>
      <c r="I20" s="17">
        <v>0</v>
      </c>
      <c r="J20" s="34">
        <f t="shared" si="0"/>
        <v>13887.539999999999</v>
      </c>
      <c r="K20" s="15" t="s">
        <v>37</v>
      </c>
      <c r="L20" s="8">
        <v>2400</v>
      </c>
    </row>
    <row r="21" spans="1:12" ht="31.5">
      <c r="A21" s="31" t="s">
        <v>73</v>
      </c>
      <c r="B21" s="15" t="s">
        <v>40</v>
      </c>
      <c r="C21" s="26" t="s">
        <v>70</v>
      </c>
      <c r="D21" s="15" t="s">
        <v>65</v>
      </c>
      <c r="E21" s="17">
        <v>0</v>
      </c>
      <c r="F21" s="17">
        <v>144.30000000000001</v>
      </c>
      <c r="G21" s="17">
        <v>400</v>
      </c>
      <c r="H21" s="36">
        <v>412.76499999999999</v>
      </c>
      <c r="I21" s="38">
        <v>182.214</v>
      </c>
      <c r="J21" s="34">
        <f t="shared" si="0"/>
        <v>1139.279</v>
      </c>
      <c r="K21" s="15" t="s">
        <v>41</v>
      </c>
    </row>
    <row r="22" spans="1:12" ht="63">
      <c r="A22" s="31" t="s">
        <v>74</v>
      </c>
      <c r="B22" s="15" t="s">
        <v>42</v>
      </c>
      <c r="C22" s="26" t="s">
        <v>70</v>
      </c>
      <c r="D22" s="15" t="s">
        <v>65</v>
      </c>
      <c r="E22" s="17">
        <v>0</v>
      </c>
      <c r="F22" s="17">
        <v>592.5</v>
      </c>
      <c r="G22" s="17">
        <v>0</v>
      </c>
      <c r="H22" s="17">
        <v>0</v>
      </c>
      <c r="I22" s="17">
        <v>0</v>
      </c>
      <c r="J22" s="34">
        <f t="shared" si="0"/>
        <v>592.5</v>
      </c>
      <c r="K22" s="15" t="s">
        <v>43</v>
      </c>
    </row>
    <row r="23" spans="1:12" ht="31.5">
      <c r="A23" s="31" t="s">
        <v>75</v>
      </c>
      <c r="B23" s="15" t="s">
        <v>44</v>
      </c>
      <c r="C23" s="26" t="s">
        <v>70</v>
      </c>
      <c r="D23" s="15" t="s">
        <v>65</v>
      </c>
      <c r="E23" s="17">
        <v>241.15700000000001</v>
      </c>
      <c r="F23" s="17">
        <v>236.7</v>
      </c>
      <c r="G23" s="17">
        <v>257.08800000000002</v>
      </c>
      <c r="H23" s="17">
        <v>299.923</v>
      </c>
      <c r="I23" s="38">
        <v>299.61200000000002</v>
      </c>
      <c r="J23" s="34">
        <f t="shared" si="0"/>
        <v>1334.48</v>
      </c>
      <c r="K23" s="15" t="s">
        <v>37</v>
      </c>
      <c r="L23" s="6">
        <v>257.08800000000002</v>
      </c>
    </row>
    <row r="24" spans="1:12" ht="31.5">
      <c r="A24" s="31" t="s">
        <v>76</v>
      </c>
      <c r="B24" s="15" t="s">
        <v>45</v>
      </c>
      <c r="C24" s="26" t="s">
        <v>70</v>
      </c>
      <c r="D24" s="15" t="s">
        <v>65</v>
      </c>
      <c r="E24" s="17">
        <v>527.4</v>
      </c>
      <c r="F24" s="17">
        <v>580.1</v>
      </c>
      <c r="G24" s="17">
        <v>1107.441</v>
      </c>
      <c r="H24" s="17">
        <v>0</v>
      </c>
      <c r="I24" s="17">
        <v>0</v>
      </c>
      <c r="J24" s="34">
        <f t="shared" si="0"/>
        <v>2214.9409999999998</v>
      </c>
      <c r="K24" s="15" t="s">
        <v>46</v>
      </c>
      <c r="L24" s="9">
        <v>1108.441</v>
      </c>
    </row>
    <row r="25" spans="1:12" ht="47.25">
      <c r="A25" s="31" t="s">
        <v>77</v>
      </c>
      <c r="B25" s="15" t="s">
        <v>47</v>
      </c>
      <c r="C25" s="26" t="s">
        <v>70</v>
      </c>
      <c r="D25" s="15" t="s">
        <v>65</v>
      </c>
      <c r="E25" s="17">
        <v>260</v>
      </c>
      <c r="F25" s="17">
        <v>286</v>
      </c>
      <c r="G25" s="17">
        <v>314.60000000000002</v>
      </c>
      <c r="H25" s="17">
        <v>0</v>
      </c>
      <c r="I25" s="17">
        <v>0</v>
      </c>
      <c r="J25" s="34">
        <f t="shared" si="0"/>
        <v>860.6</v>
      </c>
      <c r="K25" s="15" t="s">
        <v>48</v>
      </c>
    </row>
    <row r="26" spans="1:12" ht="141.75">
      <c r="A26" s="31" t="s">
        <v>78</v>
      </c>
      <c r="B26" s="15" t="s">
        <v>49</v>
      </c>
      <c r="C26" s="26" t="s">
        <v>70</v>
      </c>
      <c r="D26" s="15" t="s">
        <v>65</v>
      </c>
      <c r="E26" s="17">
        <v>48.9</v>
      </c>
      <c r="F26" s="17">
        <v>53.8</v>
      </c>
      <c r="G26" s="17">
        <v>0</v>
      </c>
      <c r="H26" s="17">
        <v>0</v>
      </c>
      <c r="I26" s="17">
        <v>0</v>
      </c>
      <c r="J26" s="34">
        <f t="shared" si="0"/>
        <v>102.69999999999999</v>
      </c>
      <c r="K26" s="15" t="s">
        <v>50</v>
      </c>
    </row>
    <row r="27" spans="1:12" ht="47.25">
      <c r="A27" s="31" t="s">
        <v>79</v>
      </c>
      <c r="B27" s="15" t="s">
        <v>51</v>
      </c>
      <c r="C27" s="14" t="s">
        <v>23</v>
      </c>
      <c r="D27" s="15" t="s">
        <v>65</v>
      </c>
      <c r="E27" s="17">
        <v>245.6</v>
      </c>
      <c r="F27" s="17">
        <v>270.2</v>
      </c>
      <c r="G27" s="17">
        <v>50.6</v>
      </c>
      <c r="H27" s="17">
        <v>50.582999999999998</v>
      </c>
      <c r="I27" s="33">
        <v>52.68</v>
      </c>
      <c r="J27" s="34">
        <f t="shared" si="0"/>
        <v>669.6629999999999</v>
      </c>
      <c r="K27" s="15" t="s">
        <v>52</v>
      </c>
      <c r="L27" s="6">
        <v>270.20400000000001</v>
      </c>
    </row>
    <row r="28" spans="1:12" ht="63">
      <c r="A28" s="31" t="s">
        <v>80</v>
      </c>
      <c r="B28" s="15" t="s">
        <v>53</v>
      </c>
      <c r="C28" s="14" t="s">
        <v>54</v>
      </c>
      <c r="D28" s="15" t="s">
        <v>65</v>
      </c>
      <c r="E28" s="17">
        <v>508.4</v>
      </c>
      <c r="F28" s="17">
        <v>559.20000000000005</v>
      </c>
      <c r="G28" s="17">
        <v>0</v>
      </c>
      <c r="H28" s="17">
        <v>0</v>
      </c>
      <c r="I28" s="17">
        <v>0</v>
      </c>
      <c r="J28" s="34">
        <f t="shared" si="0"/>
        <v>1067.5999999999999</v>
      </c>
      <c r="K28" s="15" t="s">
        <v>55</v>
      </c>
    </row>
    <row r="29" spans="1:12" ht="30">
      <c r="A29" s="41" t="s">
        <v>81</v>
      </c>
      <c r="B29" s="20" t="s">
        <v>61</v>
      </c>
      <c r="C29" s="39" t="s">
        <v>67</v>
      </c>
      <c r="D29" s="40" t="s">
        <v>65</v>
      </c>
      <c r="E29" s="29">
        <v>0</v>
      </c>
      <c r="F29" s="29">
        <v>500</v>
      </c>
      <c r="G29" s="33">
        <v>834.1</v>
      </c>
      <c r="H29" s="33">
        <f>H30+H31+H32</f>
        <v>261.39100000000002</v>
      </c>
      <c r="I29" s="21">
        <v>0</v>
      </c>
      <c r="J29" s="34">
        <f t="shared" si="0"/>
        <v>1595.491</v>
      </c>
      <c r="K29" s="42" t="s">
        <v>62</v>
      </c>
      <c r="L29" s="10">
        <v>333.57499999999999</v>
      </c>
    </row>
    <row r="30" spans="1:12" ht="30">
      <c r="A30" s="41"/>
      <c r="B30" s="22" t="s">
        <v>63</v>
      </c>
      <c r="C30" s="39"/>
      <c r="D30" s="40"/>
      <c r="E30" s="23">
        <v>0</v>
      </c>
      <c r="F30" s="23">
        <v>500</v>
      </c>
      <c r="G30" s="33">
        <v>0</v>
      </c>
      <c r="H30" s="23">
        <v>0</v>
      </c>
      <c r="I30" s="23">
        <v>0</v>
      </c>
      <c r="J30" s="34">
        <f t="shared" si="0"/>
        <v>500</v>
      </c>
      <c r="K30" s="42"/>
    </row>
    <row r="31" spans="1:12" ht="17.25" customHeight="1">
      <c r="A31" s="41"/>
      <c r="B31" s="22" t="s">
        <v>64</v>
      </c>
      <c r="C31" s="39"/>
      <c r="D31" s="40"/>
      <c r="E31" s="23">
        <v>0</v>
      </c>
      <c r="F31" s="23">
        <v>0</v>
      </c>
      <c r="G31" s="17">
        <v>170</v>
      </c>
      <c r="H31" s="23">
        <v>0</v>
      </c>
      <c r="I31" s="23">
        <v>0</v>
      </c>
      <c r="J31" s="34">
        <f t="shared" si="0"/>
        <v>170</v>
      </c>
      <c r="K31" s="42"/>
    </row>
    <row r="32" spans="1:12" ht="36" customHeight="1">
      <c r="A32" s="41"/>
      <c r="B32" s="22" t="s">
        <v>66</v>
      </c>
      <c r="C32" s="39"/>
      <c r="D32" s="40"/>
      <c r="E32" s="23">
        <v>0</v>
      </c>
      <c r="F32" s="23">
        <v>0</v>
      </c>
      <c r="G32" s="17">
        <v>664.1</v>
      </c>
      <c r="H32" s="23">
        <v>261.39100000000002</v>
      </c>
      <c r="I32" s="23">
        <v>0</v>
      </c>
      <c r="J32" s="34">
        <f t="shared" si="0"/>
        <v>925.49099999999999</v>
      </c>
      <c r="K32" s="42"/>
    </row>
    <row r="33" spans="1:11" ht="89.25" customHeight="1">
      <c r="A33" s="32" t="s">
        <v>82</v>
      </c>
      <c r="B33" s="24" t="s">
        <v>83</v>
      </c>
      <c r="C33" s="27" t="s">
        <v>54</v>
      </c>
      <c r="D33" s="27" t="s">
        <v>65</v>
      </c>
      <c r="E33" s="12">
        <v>0</v>
      </c>
      <c r="F33" s="12">
        <v>0</v>
      </c>
      <c r="G33" s="17">
        <v>0</v>
      </c>
      <c r="H33" s="12">
        <v>1.5</v>
      </c>
      <c r="I33" s="12">
        <v>0</v>
      </c>
      <c r="J33" s="34">
        <f>SUM(E33:I33)</f>
        <v>1.5</v>
      </c>
      <c r="K33" s="25" t="s">
        <v>71</v>
      </c>
    </row>
    <row r="34" spans="1:11" ht="138" customHeight="1">
      <c r="A34" s="32" t="s">
        <v>87</v>
      </c>
      <c r="B34" s="24" t="s">
        <v>88</v>
      </c>
      <c r="C34" s="27" t="s">
        <v>90</v>
      </c>
      <c r="D34" s="27" t="s">
        <v>65</v>
      </c>
      <c r="E34" s="12">
        <v>0</v>
      </c>
      <c r="F34" s="12">
        <v>0</v>
      </c>
      <c r="G34" s="17">
        <v>0</v>
      </c>
      <c r="H34" s="12">
        <v>0</v>
      </c>
      <c r="I34" s="29">
        <v>28</v>
      </c>
      <c r="J34" s="34">
        <f>SUM(E34:I34)</f>
        <v>28</v>
      </c>
      <c r="K34" s="35" t="s">
        <v>91</v>
      </c>
    </row>
    <row r="35" spans="1:11" ht="36.75" customHeight="1">
      <c r="A35" s="32" t="s">
        <v>89</v>
      </c>
      <c r="B35" s="24" t="s">
        <v>92</v>
      </c>
      <c r="C35" s="27">
        <v>2024</v>
      </c>
      <c r="D35" s="27" t="s">
        <v>65</v>
      </c>
      <c r="E35" s="12">
        <v>0</v>
      </c>
      <c r="F35" s="12">
        <v>0</v>
      </c>
      <c r="G35" s="17">
        <v>0</v>
      </c>
      <c r="H35" s="12">
        <v>259.36200000000002</v>
      </c>
      <c r="I35" s="12">
        <v>0</v>
      </c>
      <c r="J35" s="34">
        <f>SUM(E35:I35)</f>
        <v>259.36200000000002</v>
      </c>
      <c r="K35" s="35" t="s">
        <v>93</v>
      </c>
    </row>
    <row r="36" spans="1:11" ht="15.75">
      <c r="A36" s="14"/>
      <c r="B36" s="28" t="s">
        <v>15</v>
      </c>
      <c r="C36" s="14"/>
      <c r="D36" s="15"/>
      <c r="E36" s="13">
        <f>E10+E11+E12+E13+E14+E15+E16+E17+E20+E21+E22+E23+E24+E25+E26+E27+E28+E29+E33+E34+E35</f>
        <v>20272.004000000004</v>
      </c>
      <c r="F36" s="13">
        <f t="shared" ref="F36:I36" si="2">F10+F11+F12+F13+F14+F15+F16+F17+F20+F21+F22+F23+F24+F25+F26+F27+F28+F29+F33+F34+F35</f>
        <v>57900.022999999994</v>
      </c>
      <c r="G36" s="13">
        <f t="shared" si="2"/>
        <v>65198.178999999989</v>
      </c>
      <c r="H36" s="13">
        <f>H10+H11+H12+H13+H14+H15+H16+H17+H20+H21+H22+H23+H24+H25+H26+H27+H28+H29+H33+H34+H35</f>
        <v>56021.331000000006</v>
      </c>
      <c r="I36" s="13">
        <f t="shared" si="2"/>
        <v>34374.710000000006</v>
      </c>
      <c r="J36" s="13">
        <f>J10+J11+J12+J13+J14+J15+J16+J17+J20+J21+J22+J23+J24+J25+J26+J27+J28+J29+J33+J34+J35</f>
        <v>233766.24700000003</v>
      </c>
      <c r="K36" s="14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.75">
      <c r="A39" s="1"/>
      <c r="B39" s="1"/>
      <c r="C39" s="43" t="s">
        <v>85</v>
      </c>
      <c r="D39" s="43"/>
      <c r="E39" s="43"/>
      <c r="F39" s="11"/>
      <c r="G39" s="3"/>
      <c r="H39" s="3" t="s">
        <v>86</v>
      </c>
      <c r="I39" s="4"/>
      <c r="J39" s="4"/>
      <c r="K39" s="1"/>
    </row>
  </sheetData>
  <mergeCells count="17">
    <mergeCell ref="K1:K2"/>
    <mergeCell ref="K7:K9"/>
    <mergeCell ref="E7:J7"/>
    <mergeCell ref="J8:J9"/>
    <mergeCell ref="K17:K19"/>
    <mergeCell ref="A7:A9"/>
    <mergeCell ref="B7:B9"/>
    <mergeCell ref="C7:C9"/>
    <mergeCell ref="D7:D9"/>
    <mergeCell ref="A17:A19"/>
    <mergeCell ref="C17:C19"/>
    <mergeCell ref="D17:D19"/>
    <mergeCell ref="C29:C32"/>
    <mergeCell ref="D29:D32"/>
    <mergeCell ref="A29:A32"/>
    <mergeCell ref="K29:K32"/>
    <mergeCell ref="C39:E39"/>
  </mergeCells>
  <pageMargins left="0.59055118110236227" right="0" top="0.35433070866141736" bottom="0.35433070866141736" header="0.31496062992125984" footer="0.31496062992125984"/>
  <pageSetup paperSize="9" scale="55" orientation="landscape" r:id="rId1"/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sekretar-mr</dc:creator>
  <cp:lastModifiedBy>Grudz</cp:lastModifiedBy>
  <cp:lastPrinted>2025-12-08T08:50:08Z</cp:lastPrinted>
  <dcterms:created xsi:type="dcterms:W3CDTF">2015-06-05T18:19:00Z</dcterms:created>
  <dcterms:modified xsi:type="dcterms:W3CDTF">2025-12-16T11:26:33Z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39903D7B65B446698874BC386641021C</vt:lpwstr>
  </property>
  <property fmtid="{D5CDD505-2E9C-101B-9397-08002B2CF9AE}" pid="3" name="KSOProductBuildVer">
    <vt:lpwstr>1049-11.2.0.11306</vt:lpwstr>
  </property>
</Properties>
</file>